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36" documentId="120_S{2AC9BD13-BADA-5192-A53E-5A8FF88502F6}" xr6:coauthVersionLast="47" xr6:coauthVersionMax="47" xr10:uidLastSave="{74A5D2D7-10EA-4137-A5AE-2A763C4B54D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G3" i="9"/>
  <c r="G4" i="9"/>
  <c r="G5" i="9"/>
  <c r="G6" i="9"/>
  <c r="G7" i="9"/>
  <c r="I3" i="9"/>
  <c r="I4" i="9"/>
  <c r="I5" i="9"/>
  <c r="D6" i="3"/>
  <c r="D7" i="3"/>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I2" i="9"/>
  <c r="D10" i="3"/>
  <c r="I6" i="2"/>
  <c r="L3" i="4"/>
  <c r="L4" i="4"/>
  <c r="L5" i="4"/>
  <c r="L6" i="4"/>
  <c r="L7" i="4"/>
  <c r="L8" i="4"/>
  <c r="L9"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J2" i="9"/>
  <c r="L2"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<sst xmlns="http://schemas.openxmlformats.org/spreadsheetml/2006/main" count="180286" uniqueCount="39133">
  <si>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</si>
  <si>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</si>
  <si>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</si>
  <si>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</si>
  <si>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</si>
  <si>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</si>
  <si>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</si>
  <si>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</si>
  <si>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</si>
  <si>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</si>
  <si>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</si>
  <si>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</si>
  <si>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</si>
  <si>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</si>
  <si>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</si>
  <si>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</si>
  <si>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</si>
  <si>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</si>
  <si>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</si>
  <si>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</si>
  <si>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</si>
  <si>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</si>
  <si>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</si>
  <si>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</si>
  <si>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</si>
  <si>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</si>
  <si>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</si>
  <si>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</si>
  <si>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</si>
  <si>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</si>
  <si>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</si>
  <si>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</si>
  <si>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</si>
  <si>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</si>
  <si>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</si>
  <si>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</si>
  <si>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</si>
  <si>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</si>
  <si>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</si>
  <si>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</si>
  <si>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</si>
  <si>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</si>
  <si>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</si>
  <si>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</si>
  <si>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</si>
  <si>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</si>
  <si>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</si>
  <si>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</si>
  <si>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</si>
  <si>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</si>
  <si>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</si>
  <si>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</si>
  <si>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</si>
  <si>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</si>
  <si>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</si>
  <si>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</si>
  <si>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</si>
  <si>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</si>
  <si>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</si>
  <si>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</si>
  <si>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</si>
  <si>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</si>
  <si>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</si>
  <si>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</si>
  <si>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</si>
  <si>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</si>
  <si>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</si>
  <si>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</si>
  <si>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</si>
  <si>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</si>
  <si>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</si>
  <si>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</si>
  <si>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</si>
  <si>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</si>
  <si>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</si>
  <si>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</si>
  <si>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</si>
  <si>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</si>
  <si>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</si>
  <si>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</si>
  <si>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</si>
  <si>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</si>
  <si>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</si>
  <si>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</si>
  <si>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</si>
  <si>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</si>
  <si>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</si>
  <si>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</si>
  <si>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</si>
  <si>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</si>
  <si>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</si>
  <si>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</si>
  <si>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</si>
  <si>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</si>
  <si>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</si>
  <si>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</si>
  <si>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</si>
  <si>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</si>
  <si>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</si>
  <si>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</si>
  <si>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</si>
  <si>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</si>
  <si>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</si>
  <si>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</si>
  <si>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</si>
  <si>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</si>
  <si>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</si>
  <si>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</si>
  <si>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</si>
  <si>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</si>
  <si>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</si>
  <si>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</si>
  <si>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</si>
  <si>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</si>
  <si>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</si>
  <si>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</si>
  <si>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</si>
  <si>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</si>
  <si>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</si>
  <si>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</si>
  <si>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</si>
  <si>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</si>
  <si>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</si>
  <si>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</si>
  <si>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</si>
  <si>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</si>
  <si>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</si>
  <si>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</si>
  <si>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</si>
  <si>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</si>
  <si>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</si>
  <si>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</si>
  <si>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</si>
  <si>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</si>
  <si>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</si>
  <si>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</si>
  <si>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</si>
  <si>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</si>
  <si>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</si>
  <si>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</si>
  <si>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</si>
  <si>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</si>
  <si>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</si>
  <si>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</si>
  <si>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</si>
  <si>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</si>
  <si>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</si>
  <si>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</si>
  <si>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</si>
  <si>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</si>
  <si>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</si>
  <si>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</si>
  <si>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</si>
  <si>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</si>
  <si>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</si>
  <si>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</si>
  <si>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</si>
  <si>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</si>
  <si>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</si>
  <si>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</si>
  <si>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</si>
  <si>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</si>
  <si>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</si>
  <si>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</si>
  <si>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</si>
  <si>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</si>
  <si>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</si>
  <si>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</si>
  <si>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</si>
  <si>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</si>
  <si>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</si>
  <si>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</si>
  <si>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</si>
  <si>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</si>
  <si>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</si>
  <si>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</si>
  <si>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</si>
  <si>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</si>
  <si>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</si>
  <si>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</si>
  <si>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</si>
  <si>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</si>
  <si>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</si>
  <si>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</si>
  <si>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</si>
  <si>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</si>
  <si>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</si>
  <si>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</si>
  <si>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</si>
  <si>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</si>
  <si>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</si>
  <si>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</si>
  <si>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</si>
  <si>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</si>
  <si>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</si>
  <si>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</si>
  <si>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</si>
  <si>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</si>
  <si>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</si>
  <si>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</si>
  <si>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</si>
  <si>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</si>
  <si>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</si>
  <si>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</si>
  <si>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</si>
  <si>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</si>
  <si>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</si>
  <si>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</si>
  <si>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</si>
  <si>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</si>
  <si>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</si>
  <si>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</si>
  <si>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</si>
  <si>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</si>
  <si>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</si>
  <si>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</si>
  <si>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</si>
  <si>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</si>
  <si>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</si>
  <si>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</si>
  <si>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</si>
  <si>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</si>
  <si>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</si>
  <si>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</si>
  <si>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</si>
  <si>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</si>
  <si>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</si>
  <si>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</si>
  <si>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</si>
  <si>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</si>
  <si>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</si>
  <si>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</si>
  <si>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</si>
  <si>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</si>
  <si>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</si>
  <si>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</si>
  <si>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</si>
  <si>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</si>
  <si>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</si>
  <si>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</si>
  <si>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</si>
  <si>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</si>
  <si>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</si>
  <si>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</si>
  <si>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</si>
  <si>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</si>
  <si>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</si>
  <si>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</si>
  <si>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</si>
  <si>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</si>
  <si>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</si>
  <si>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</si>
  <si>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</si>
  <si>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</si>
  <si>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</si>
  <si>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</si>
  <si>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</si>
  <si>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</si>
  <si>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</si>
  <si>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</si>
  <si>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</si>
  <si>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</si>
  <si>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</si>
  <si>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</si>
  <si>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</si>
  <si>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</si>
  <si>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</si>
  <si>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</si>
  <si>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</si>
  <si>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</si>
  <si>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</si>
  <si>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</si>
  <si>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</si>
  <si>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</si>
  <si>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</si>
  <si>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</si>
  <si>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</si>
  <si>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</si>
  <si>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</si>
  <si>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</si>
  <si>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</si>
  <si>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</si>
  <si>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</si>
  <si>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</si>
  <si>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</si>
  <si>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</si>
  <si>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</si>
  <si>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</si>
  <si>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</si>
  <si>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</si>
  <si>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</si>
  <si>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</si>
  <si>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</si>
  <si>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</si>
  <si>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</si>
  <si>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</si>
  <si>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</si>
  <si>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</si>
  <si>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</si>
  <si>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</si>
  <si>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</si>
  <si>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</si>
  <si>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</si>
  <si>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</si>
  <si>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</si>
  <si>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</si>
  <si>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</si>
  <si>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</si>
  <si>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</si>
  <si>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</si>
  <si>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</si>
  <si>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</si>
  <si>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</si>
  <si>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</si>
  <si>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</si>
  <si>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</si>
  <si>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</si>
  <si>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</si>
  <si>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</si>
  <si>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</si>
  <si>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</si>
  <si>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</si>
  <si>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</si>
  <si>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</si>
  <si>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</si>
  <si>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</si>
  <si>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</si>
  <si>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</si>
  <si>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</si>
  <si>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</si>
  <si>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</si>
  <si>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</si>
  <si>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</si>
  <si>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</si>
  <si>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</si>
  <si>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</si>
  <si>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</si>
  <si>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</si>
  <si>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</si>
  <si>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</si>
  <si>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</si>
  <si>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</si>
  <si>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</si>
  <si>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</si>
  <si>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</si>
  <si>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</si>
  <si>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</si>
  <si>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</si>
  <si>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</si>
  <si>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</si>
  <si>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</si>
  <si>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</si>
  <si>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</si>
  <si>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</si>
  <si>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</si>
  <si>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</si>
  <si>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</si>
  <si>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</si>
  <si>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</si>
  <si>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</si>
  <si>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</si>
  <si>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</si>
  <si>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</si>
  <si>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</si>
  <si>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</si>
  <si>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</si>
  <si>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</si>
  <si>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</si>
  <si>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</si>
  <si>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</si>
  <si>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</si>
  <si>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</si>
  <si>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</si>
  <si>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</si>
  <si>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</si>
  <si>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</si>
  <si>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</si>
  <si>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</si>
  <si>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</si>
  <si>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</si>
  <si>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</si>
  <si>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</si>
  <si>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</si>
  <si>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</si>
  <si>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</si>
  <si>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</si>
  <si>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</si>
  <si>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</si>
  <si>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</si>
  <si>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</si>
  <si>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</si>
  <si>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</si>
  <si>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</si>
  <si>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</si>
  <si>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</si>
  <si>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</si>
  <si>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</si>
  <si>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</si>
  <si>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</si>
  <si>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</si>
  <si>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</si>
  <si>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</si>
  <si>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</si>
  <si>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</si>
  <si>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</si>
  <si>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</si>
  <si>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</si>
  <si>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</si>
  <si>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</si>
  <si>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</si>
  <si>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</si>
  <si>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</si>
  <si>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</si>
  <si>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</si>
  <si>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</si>
  <si>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</si>
  <si>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</si>
  <si>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</si>
  <si>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</si>
  <si>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</si>
  <si>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</si>
  <si>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</si>
  <si>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</si>
  <si>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</si>
  <si>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</si>
  <si>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</si>
  <si>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</si>
  <si>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</si>
  <si>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</si>
  <si>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</si>
  <si>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</si>
  <si>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</si>
  <si>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</si>
  <si>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</si>
  <si>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</si>
  <si>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</si>
  <si>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</si>
  <si>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</si>
  <si>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</si>
  <si>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</si>
  <si>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</si>
  <si>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</si>
  <si>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</si>
  <si>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</si>
  <si>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</si>
  <si>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</si>
  <si>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</si>
  <si>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</si>
  <si>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</si>
  <si>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</si>
  <si>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</si>
  <si>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</si>
  <si>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</si>
  <si>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</si>
  <si>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</si>
  <si>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</si>
  <si>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</si>
  <si>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</si>
  <si>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</si>
  <si>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</si>
  <si>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</si>
  <si>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</si>
  <si>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</si>
  <si>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</si>
  <si>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</si>
  <si>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</si>
  <si>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</si>
  <si>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</si>
  <si>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</si>
  <si>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</si>
  <si>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</si>
  <si>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</si>
  <si>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</si>
  <si>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</si>
  <si>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</si>
  <si>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</si>
  <si>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</si>
  <si>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</si>
  <si>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</si>
  <si>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</si>
  <si>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</si>
  <si>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</si>
  <si>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</si>
  <si>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</si>
  <si>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</si>
  <si>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</si>
  <si>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</si>
  <si>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</si>
  <si>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</si>
  <si>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</si>
  <si>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</si>
  <si>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</si>
  <si>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</si>
  <si>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</si>
  <si>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</si>
  <si>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</si>
  <si>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</si>
  <si>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</si>
  <si>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</si>
  <si>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</si>
  <si>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</si>
  <si>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</si>
  <si>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</si>
  <si>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</si>
  <si>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</si>
  <si>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</si>
  <si>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</si>
  <si>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</si>
  <si>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</si>
  <si>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</si>
  <si>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</si>
  <si>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</si>
  <si>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</si>
  <si>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</si>
  <si>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</si>
  <si>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</si>
  <si>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</si>
  <si>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</si>
  <si>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</si>
  <si>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</si>
  <si>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</si>
  <si>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</si>
  <si>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</si>
  <si>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</si>
  <si>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</si>
  <si>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</si>
  <si>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</si>
  <si>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</si>
  <si>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</si>
  <si>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</si>
  <si>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</si>
  <si>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</si>
  <si>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</si>
  <si>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</si>
  <si>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</si>
  <si>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</si>
  <si>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</si>
  <si>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</si>
  <si>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</si>
  <si>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</si>
  <si>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</si>
  <si>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</si>
  <si>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</si>
  <si>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</si>
  <si>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</si>
  <si>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</si>
  <si>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</si>
  <si>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</si>
  <si>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</si>
  <si>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</si>
  <si>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</si>
  <si>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</si>
  <si>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</si>
  <si>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</si>
  <si>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</si>
  <si>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</si>
  <si>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</si>
  <si>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</si>
  <si>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</si>
  <si>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</si>
  <si>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</si>
  <si>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</si>
  <si>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</si>
  <si>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</si>
  <si>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</si>
  <si>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</si>
  <si>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</si>
  <si>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</si>
  <si>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</si>
  <si>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</si>
  <si>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</si>
  <si>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</si>
  <si>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</si>
  <si>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</si>
  <si>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</si>
  <si>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</si>
  <si>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</si>
  <si>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</si>
  <si>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</si>
  <si>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</si>
  <si>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</si>
  <si>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</si>
  <si>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</si>
  <si>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</si>
  <si>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</si>
  <si>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</si>
  <si>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</si>
  <si>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</si>
  <si>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</si>
  <si>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</si>
  <si>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</si>
  <si>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</si>
  <si>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</si>
  <si>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</si>
  <si>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</si>
  <si>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</si>
  <si>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</si>
  <si>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</si>
  <si>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</si>
  <si>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</si>
  <si>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</si>
  <si>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</si>
  <si>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</si>
  <si>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</si>
  <si>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</si>
  <si>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</si>
  <si>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</si>
  <si>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</si>
  <si>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</si>
  <si>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</si>
  <si>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</si>
  <si>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</si>
  <si>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</si>
  <si>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</si>
  <si>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</si>
  <si>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</si>
  <si>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</si>
  <si>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</si>
  <si>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</si>
  <si>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</si>
  <si>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</si>
  <si>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</si>
  <si>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</si>
  <si>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</si>
  <si>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</si>
  <si>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</si>
  <si>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</si>
  <si>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</si>
  <si>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</si>
  <si>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</si>
  <si>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</si>
  <si>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</si>
  <si>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</si>
  <si>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</si>
  <si>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</si>
  <si>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</si>
  <si>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</si>
  <si>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</si>
  <si>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</si>
  <si>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</si>
  <si>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</si>
  <si>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</si>
  <si>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</si>
  <si>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</si>
  <si>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</si>
  <si>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</si>
  <si>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</si>
  <si>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</si>
  <si>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</si>
  <si>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</si>
  <si>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</si>
  <si>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</si>
  <si>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</si>
  <si>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</si>
  <si>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</si>
  <si>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</si>
  <si>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</si>
  <si>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</si>
  <si>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</si>
  <si>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</si>
  <si>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</si>
  <si>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</si>
  <si>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</si>
  <si>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</si>
  <si>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</si>
  <si>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</si>
  <si>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</si>
  <si>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</si>
  <si>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</si>
  <si>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</si>
  <si>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</si>
  <si>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</si>
  <si>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</si>
  <si>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</si>
  <si>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</si>
  <si>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</si>
  <si>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</si>
  <si>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</si>
  <si>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</si>
  <si>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</si>
  <si>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</si>
  <si>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</si>
  <si>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</si>
  <si>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</si>
  <si>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</si>
  <si>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</si>
  <si>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</si>
  <si>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</si>
  <si>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</si>
  <si>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</si>
  <si>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</si>
  <si>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</si>
  <si>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</si>
  <si>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</si>
  <si>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</si>
  <si>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</si>
  <si>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</si>
  <si>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</si>
  <si>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</si>
  <si>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</si>
  <si>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</si>
  <si>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</si>
  <si>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</si>
  <si>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</si>
  <si>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</si>
  <si>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</si>
  <si>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</si>
  <si>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</si>
  <si>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</si>
  <si>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</si>
  <si>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</si>
  <si>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</si>
  <si>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</si>
  <si>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</si>
  <si>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</si>
  <si>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</si>
  <si>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</si>
  <si>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</si>
  <si>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</si>
  <si>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</si>
  <si>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</si>
  <si>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</si>
  <si>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</si>
  <si>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</si>
  <si>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</si>
  <si>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</si>
  <si>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</si>
  <si>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</si>
  <si>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</si>
  <si>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</si>
  <si>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</si>
  <si>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</si>
  <si>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</si>
  <si>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</si>
  <si>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</si>
  <si>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</si>
  <si>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</si>
  <si>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</si>
  <si>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</si>
  <si>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</si>
  <si>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</si>
  <si>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</si>
  <si>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</si>
  <si>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</si>
  <si>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</si>
  <si>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</si>
  <si>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</si>
  <si>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</si>
  <si>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</si>
  <si>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</si>
  <si>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</si>
  <si>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</si>
  <si>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</si>
  <si>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</si>
  <si>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</si>
  <si>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</si>
  <si>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</si>
  <si>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</si>
  <si>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</si>
  <si>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</si>
  <si>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</si>
  <si>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</si>
  <si>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</si>
  <si>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</si>
  <si>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</si>
  <si>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</si>
  <si>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</si>
  <si>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</si>
  <si>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</si>
  <si>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</si>
  <si>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</si>
  <si>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</si>
  <si>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</si>
  <si>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</si>
  <si>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</si>
  <si>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</si>
  <si>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</si>
  <si>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</si>
  <si>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</si>
  <si>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</si>
  <si>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</si>
  <si>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</si>
  <si>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</si>
  <si>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</si>
  <si>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</si>
  <si>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</si>
  <si>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</si>
  <si>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</si>
  <si>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</si>
  <si>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</si>
  <si>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</si>
  <si>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</si>
  <si>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</si>
  <si>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</si>
  <si>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</si>
  <si>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</si>
  <si>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</si>
  <si>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</si>
  <si>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</si>
  <si>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</si>
  <si>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</si>
  <si>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</si>
  <si>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</si>
  <si>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</si>
  <si>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</si>
  <si>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</si>
  <si>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</si>
  <si>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</si>
  <si>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</si>
  <si>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</si>
  <si>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</si>
  <si>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</si>
  <si>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</si>
  <si>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</si>
  <si>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</si>
  <si>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</si>
  <si>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</si>
  <si>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</si>
  <si>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</si>
  <si>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</si>
  <si>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</si>
  <si>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</si>
  <si>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</si>
  <si>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</si>
  <si>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</si>
  <si>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</si>
  <si>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</si>
  <si>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</si>
  <si>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</si>
  <si>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</si>
  <si>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</si>
  <si>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</si>
  <si>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</si>
  <si>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</si>
  <si>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</si>
  <si>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</si>
  <si>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</si>
  <si>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</si>
  <si>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</si>
  <si>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</si>
  <si>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</si>
  <si>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</si>
  <si>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</si>
  <si>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</si>
  <si>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</si>
  <si>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</si>
  <si>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</si>
  <si>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</si>
  <si>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</si>
  <si>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</si>
  <si>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</si>
  <si>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</si>
  <si>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</si>
  <si>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</si>
  <si>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</si>
  <si>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</si>
  <si>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</si>
  <si>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</si>
  <si>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</si>
  <si>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</si>
  <si>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</si>
  <si>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</si>
  <si>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</si>
  <si>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</si>
  <si>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</si>
  <si>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</si>
  <si>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</si>
  <si>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</si>
  <si>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</si>
  <si>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</si>
  <si>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</si>
  <si>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</si>
  <si>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</si>
  <si>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</si>
  <si>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</si>
  <si>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</si>
  <si>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</si>
  <si>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</si>
  <si>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</si>
  <si>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</si>
  <si>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</si>
  <si>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</si>
  <si>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</si>
  <si>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</si>
  <si>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</si>
  <si>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</si>
  <si>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</si>
  <si>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</si>
  <si>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</si>
  <si>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</si>
  <si>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</si>
  <si>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</si>
  <si>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</si>
  <si>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</si>
  <si>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</si>
  <si>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</si>
  <si>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</si>
  <si>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</si>
  <si>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</si>
  <si>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</si>
  <si>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</si>
  <si>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</si>
  <si>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</si>
  <si>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</si>
  <si>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</si>
  <si>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</si>
  <si>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</si>
  <si>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</si>
  <si>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</si>
  <si>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</si>
  <si>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</si>
  <si>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</si>
  <si>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</si>
  <si>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</si>
  <si>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</si>
  <si>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</si>
  <si>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</si>
  <si>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</si>
  <si>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</si>
  <si>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</si>
  <si>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</si>
  <si>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</si>
  <si>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</si>
  <si>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</si>
  <si>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</si>
  <si>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</si>
  <si>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</si>
  <si>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</si>
  <si>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</si>
  <si>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</si>
  <si>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</si>
  <si>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</si>
  <si>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</si>
  <si>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</si>
  <si>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</si>
  <si>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</si>
  <si>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</si>
  <si>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</si>
  <si>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</si>
  <si>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</si>
  <si>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</si>
  <si>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</si>
  <si>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</si>
  <si>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</si>
  <si>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</si>
  <si>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</si>
  <si>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</si>
  <si>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</si>
  <si>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</si>
  <si>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</si>
  <si>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</si>
  <si>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</si>
  <si>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</si>
  <si>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</si>
  <si>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</si>
  <si>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</si>
  <si>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</si>
  <si>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</si>
  <si>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</si>
  <si>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</si>
  <si>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</si>
  <si>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</si>
  <si>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</si>
  <si>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</si>
  <si>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</si>
  <si>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</si>
  <si>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</si>
  <si>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</si>
  <si>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</si>
  <si>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</si>
  <si>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</si>
  <si>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</si>
  <si>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</si>
  <si>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</si>
  <si>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</si>
  <si>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</si>
  <si>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</si>
  <si>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</si>
  <si>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</si>
  <si>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</si>
  <si>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</si>
  <si>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</si>
  <si>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</si>
  <si>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</si>
  <si>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</si>
  <si>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</si>
  <si>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</si>
  <si>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</si>
  <si>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</si>
  <si>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</si>
  <si>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</si>
  <si>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</si>
  <si>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</si>
  <si>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</si>
  <si>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</si>
  <si>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</si>
  <si>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</si>
  <si>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</si>
  <si>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</si>
  <si>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</si>
  <si>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</si>
  <si>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</si>
  <si>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</si>
  <si>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</si>
  <si>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</si>
  <si>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</si>
  <si>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</si>
  <si>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</si>
  <si>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</si>
  <si>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</si>
  <si>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</si>
  <si>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</si>
  <si>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</si>
  <si>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</si>
  <si>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</si>
  <si>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</si>
  <si>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</si>
  <si>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</si>
  <si>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</si>
  <si>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</si>
  <si>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</si>
  <si>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</si>
  <si>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</si>
  <si>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</si>
  <si>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</si>
  <si>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</si>
  <si>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</si>
  <si>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</si>
  <si>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</si>
  <si>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</si>
  <si>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</si>
  <si>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</si>
  <si>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</si>
  <si>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</si>
  <si>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</si>
  <si>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</si>
  <si>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</si>
  <si>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</si>
  <si>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</si>
  <si>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</si>
  <si>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</si>
  <si>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</si>
  <si>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</si>
  <si>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</si>
  <si>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</si>
  <si>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</si>
  <si>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</si>
  <si>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</si>
  <si>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</si>
  <si>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</si>
  <si>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</si>
  <si>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</si>
  <si>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</si>
  <si>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</si>
  <si>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</si>
  <si>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</si>
  <si>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</si>
  <si>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</si>
  <si>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</si>
  <si>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</si>
  <si>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</si>
  <si>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</si>
  <si>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</si>
  <si>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</si>
  <si>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</si>
  <si>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</si>
  <si>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</si>
  <si>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</si>
  <si>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</si>
  <si>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</si>
  <si>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</si>
  <si>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</si>
  <si>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</si>
  <si>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</si>
  <si>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</si>
  <si>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</si>
  <si>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</si>
  <si>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</si>
  <si>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</si>
  <si>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</si>
  <si>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</si>
  <si>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</si>
  <si>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</si>
  <si>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</si>
  <si>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</si>
  <si>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</si>
  <si>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</si>
  <si>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</si>
  <si>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</si>
  <si>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</si>
  <si>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</si>
  <si>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</si>
  <si>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</si>
  <si>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</si>
  <si>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</si>
  <si>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</si>
  <si>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</si>
  <si>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</si>
  <si>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</si>
  <si>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</si>
  <si>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</si>
  <si>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</si>
  <si>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</si>
  <si>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</si>
  <si>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</si>
  <si>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</si>
  <si>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</si>
  <si>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</si>
  <si>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</si>
  <si>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</si>
  <si>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</si>
  <si>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</si>
  <si>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</si>
  <si>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</si>
  <si>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</si>
  <si>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</si>
  <si>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</si>
  <si>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</si>
  <si>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</si>
  <si>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</si>
  <si>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</si>
  <si>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</si>
  <si>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</si>
  <si>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</si>
  <si>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</si>
  <si>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</si>
  <si>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</si>
  <si>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</si>
  <si>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</si>
  <si>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</si>
  <si>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</si>
  <si>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</si>
  <si>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</si>
  <si>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</si>
  <si>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</si>
  <si>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</si>
  <si>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</si>
  <si>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</si>
  <si>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</si>
  <si>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</si>
  <si>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</si>
  <si>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</si>
  <si>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</si>
  <si>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</si>
  <si>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</si>
  <si>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</si>
  <si>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</si>
  <si>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</si>
  <si>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</si>
  <si>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</si>
  <si>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</si>
  <si>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</si>
  <si>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</si>
  <si>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</si>
  <si>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</si>
  <si>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</si>
  <si>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</si>
  <si>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</si>
  <si>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</si>
  <si>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</si>
  <si>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</si>
  <si>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</si>
  <si>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</si>
  <si>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</si>
  <si>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</si>
  <si>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</si>
  <si>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</si>
  <si>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</si>
  <si>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</si>
  <si>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</si>
  <si>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</si>
  <si>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</si>
  <si>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</si>
  <si>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</si>
  <si>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</si>
  <si>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</si>
  <si>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</si>
  <si>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</si>
  <si>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</si>
  <si>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</si>
  <si>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</si>
  <si>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</si>
  <si>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</si>
  <si>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</si>
  <si>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</si>
  <si>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</si>
  <si>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</si>
  <si>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</si>
  <si>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</si>
  <si>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</si>
  <si>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</si>
  <si>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</si>
  <si>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</si>
  <si>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</si>
  <si>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</si>
  <si>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</si>
  <si>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</si>
  <si>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</si>
  <si>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</si>
  <si>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</si>
  <si>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</si>
  <si>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</si>
  <si>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</si>
  <si>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</si>
  <si>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</si>
  <si>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</si>
  <si>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</si>
  <si>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</si>
  <si>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</si>
  <si>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</si>
  <si>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</si>
  <si>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</si>
  <si>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</si>
  <si>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</si>
  <si>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</si>
  <si>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</si>
  <si>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</si>
  <si>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</si>
  <si>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</si>
  <si>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</si>
  <si>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</si>
  <si>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</si>
  <si>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</si>
  <si>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</si>
  <si>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</si>
  <si>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</si>
  <si>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</si>
  <si>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</si>
  <si>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</si>
  <si>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</si>
  <si>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</si>
  <si>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</si>
  <si>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</si>
  <si>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</si>
  <si>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</si>
  <si>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</si>
  <si>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</si>
  <si>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</si>
  <si>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</si>
  <si>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</si>
  <si>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</si>
  <si>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</si>
  <si>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</si>
  <si>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</si>
  <si>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</si>
  <si>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</si>
  <si>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</si>
  <si>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</si>
  <si>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</si>
  <si>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</si>
  <si>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</si>
  <si>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</si>
  <si>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</si>
  <si>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</si>
  <si>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</si>
  <si>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</si>
  <si>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</si>
  <si>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</si>
  <si>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</si>
  <si>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</si>
  <si>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</si>
  <si>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</si>
  <si>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</si>
  <si>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</si>
  <si>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</si>
  <si>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</si>
  <si>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</si>
  <si>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</si>
  <si>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</si>
  <si>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</si>
  <si>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</si>
  <si>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</si>
  <si>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</si>
  <si>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</si>
  <si>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</si>
  <si>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</si>
  <si>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</si>
  <si>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</si>
  <si>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</si>
  <si>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</si>
  <si>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</si>
  <si>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</si>
  <si>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</si>
  <si>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</si>
  <si>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</si>
  <si>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</si>
  <si>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</si>
  <si>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</si>
  <si>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</si>
  <si>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</si>
  <si>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</si>
  <si>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</si>
  <si>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</si>
  <si>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</si>
  <si>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</si>
  <si>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</si>
  <si>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</si>
  <si>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</si>
  <si>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</si>
  <si>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</si>
  <si>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</si>
  <si>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</si>
  <si>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</si>
  <si>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</si>
  <si>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</si>
  <si>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</si>
  <si>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</si>
  <si>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</si>
  <si>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</si>
  <si>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</si>
  <si>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</si>
  <si>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</si>
  <si>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</si>
  <si>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</si>
  <si>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</si>
  <si>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</si>
  <si>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</si>
  <si>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</si>
  <si>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</si>
  <si>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</si>
  <si>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</si>
  <si>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</si>
  <si>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</si>
  <si>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</si>
  <si>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</si>
  <si>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</si>
  <si>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</si>
  <si>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</si>
  <si>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</si>
  <si>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</si>
  <si>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</si>
  <si>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</si>
  <si>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</si>
  <si>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</si>
  <si>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</si>
  <si>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</si>
  <si>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</si>
  <si>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</si>
  <si>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</si>
  <si>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</si>
  <si>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</si>
  <si>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</si>
  <si>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</si>
  <si>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</si>
  <si>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</si>
  <si>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</si>
  <si>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</si>
  <si>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</si>
  <si>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</si>
  <si>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</si>
  <si>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</si>
  <si>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</si>
  <si>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</si>
  <si>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</si>
  <si>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</si>
  <si>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</si>
  <si>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</si>
  <si>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</si>
  <si>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</si>
  <si>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</si>
  <si>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</si>
  <si>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</si>
  <si>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</si>
  <si>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</si>
  <si>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</si>
  <si>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</si>
  <si>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</si>
  <si>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</si>
  <si>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</si>
  <si>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</si>
  <si>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</si>
  <si>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</si>
  <si>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</si>
  <si>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</si>
  <si>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</si>
  <si>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</si>
  <si>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</si>
  <si>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</si>
  <si>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</si>
  <si>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</si>
  <si>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</si>
  <si>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</si>
  <si>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</si>
  <si>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</si>
  <si>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</si>
  <si>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</si>
  <si>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</si>
  <si>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</si>
  <si>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</si>
  <si>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</si>
  <si>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</si>
  <si>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</si>
  <si>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</si>
  <si>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</si>
  <si>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</si>
  <si>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</si>
  <si>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</si>
  <si>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</si>
  <si>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</si>
  <si>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</si>
  <si>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</si>
  <si>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</si>
  <si>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</si>
  <si>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</si>
  <si>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</si>
  <si>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</si>
  <si>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</si>
  <si>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</si>
  <si>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</si>
  <si>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</si>
  <si>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</si>
  <si>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</si>
  <si>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</si>
  <si>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</si>
  <si>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</si>
  <si>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</si>
  <si>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</si>
  <si>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</si>
  <si>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</si>
  <si>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</si>
  <si>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</si>
  <si>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</si>
  <si>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</si>
  <si>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</si>
  <si>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</si>
  <si>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</si>
  <si>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</si>
  <si>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</si>
  <si>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</si>
  <si>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</si>
  <si>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</si>
  <si>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</si>
  <si>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</si>
  <si>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</si>
  <si>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</si>
  <si>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</si>
  <si>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</si>
  <si>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</si>
  <si>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</si>
  <si>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</si>
  <si>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</si>
  <si>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</si>
  <si>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</si>
  <si>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</si>
  <si>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</si>
  <si>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</si>
  <si>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</si>
  <si>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</si>
  <si>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</si>
  <si>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</si>
  <si>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</si>
  <si>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</si>
  <si>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</si>
  <si>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</si>
  <si>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</si>
  <si>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</si>
  <si>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</si>
  <si>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</si>
  <si>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</si>
  <si>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</si>
  <si>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</si>
  <si>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</si>
  <si>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</si>
  <si>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</si>
  <si>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</si>
  <si>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</si>
  <si>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</si>
  <si>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</si>
  <si>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</si>
  <si>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</si>
  <si>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</si>
  <si>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</si>
  <si>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</si>
  <si>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</si>
  <si>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</si>
  <si>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</si>
  <si>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</si>
  <si>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</si>
  <si>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</si>
  <si>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</si>
  <si>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</si>
  <si>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</si>
  <si>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</si>
  <si>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</si>
  <si>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</si>
  <si>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</si>
  <si>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</si>
  <si>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</si>
  <si>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</si>
  <si>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</si>
  <si>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</si>
  <si>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</si>
  <si>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</si>
  <si>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</si>
  <si>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</si>
  <si>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</si>
  <si>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</si>
  <si>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</si>
  <si>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</si>
  <si>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</si>
  <si>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</si>
  <si>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</si>
  <si>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</si>
  <si>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</si>
  <si>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</si>
  <si>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</si>
  <si>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</si>
  <si>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</si>
  <si>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</si>
  <si>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</si>
  <si>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</si>
  <si>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</si>
  <si>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</si>
  <si>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</si>
  <si>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</si>
  <si>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</si>
  <si>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</si>
  <si>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</si>
  <si>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</si>
  <si>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</si>
  <si>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</si>
  <si>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</si>
  <si>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</si>
  <si>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</si>
  <si>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</si>
  <si>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</si>
  <si>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</si>
  <si>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</si>
  <si>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</si>
  <si>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</si>
  <si>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</si>
  <si>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</si>
  <si>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</si>
  <si>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</si>
  <si>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</si>
  <si>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</si>
  <si>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</si>
  <si>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</si>
  <si>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</si>
  <si>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</si>
  <si>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</si>
  <si>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</si>
  <si>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</si>
  <si>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</si>
  <si>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</si>
  <si>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</si>
  <si>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</si>
  <si>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</si>
  <si>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</si>
  <si>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</si>
  <si>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</si>
  <si>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</si>
  <si>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</si>
  <si>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</si>
  <si>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</si>
  <si>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</si>
  <si>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</si>
  <si>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</si>
  <si>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</si>
  <si>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</si>
  <si>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</si>
  <si>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</si>
  <si>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</si>
  <si>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</si>
  <si>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</si>
  <si>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</si>
  <si>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</si>
  <si>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</si>
  <si>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</si>
  <si>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</si>
  <si>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</si>
  <si>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</si>
  <si>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</si>
  <si>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</si>
  <si>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</si>
  <si>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</si>
  <si>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</si>
  <si>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</si>
  <si>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</si>
  <si>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</si>
  <si>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</si>
  <si>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</si>
  <si>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</si>
  <si>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</si>
  <si>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</si>
  <si>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</si>
  <si>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</si>
  <si>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</si>
  <si>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</si>
  <si>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</si>
  <si>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</si>
  <si>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</si>
  <si>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</si>
  <si>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</si>
  <si>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</si>
  <si>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</si>
  <si>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</si>
  <si>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</si>
  <si>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</si>
  <si>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</si>
  <si>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</si>
  <si>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</si>
  <si>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</si>
  <si>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</si>
  <si>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</si>
  <si>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</si>
  <si>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</si>
  <si>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</si>
  <si>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</si>
  <si>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</si>
  <si>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</si>
  <si>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</si>
  <si>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</si>
  <si>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</si>
  <si>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</si>
  <si>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</si>
  <si>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</si>
  <si>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</si>
  <si>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</si>
  <si>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</si>
  <si>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</si>
  <si>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</si>
  <si>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</si>
  <si>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</si>
  <si>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</si>
  <si>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</si>
  <si>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</si>
  <si>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</si>
  <si>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</si>
  <si>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</si>
  <si>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</si>
  <si>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</si>
  <si>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</si>
  <si>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</si>
  <si>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</si>
  <si>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</si>
  <si>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</si>
  <si>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</si>
  <si>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</si>
  <si>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</si>
  <si>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</si>
  <si>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</si>
  <si>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</si>
  <si>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</si>
  <si>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</si>
  <si>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</si>
  <si>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</si>
  <si>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</si>
  <si>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</si>
  <si>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</si>
  <si>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</si>
  <si>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</si>
  <si>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</si>
  <si>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</si>
  <si>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</si>
  <si>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</si>
  <si>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</si>
  <si>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</si>
  <si>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</si>
  <si>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</si>
  <si>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</si>
  <si>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</si>
  <si>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</si>
  <si>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</si>
  <si>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</si>
  <si>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</si>
  <si>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</si>
  <si>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</si>
  <si>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</si>
  <si>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</si>
  <si>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</si>
  <si>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</si>
  <si>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</si>
  <si>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</si>
  <si>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</si>
  <si>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</si>
  <si>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</si>
  <si>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</si>
  <si>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</si>
  <si>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</si>
  <si>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</si>
  <si>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</si>
  <si>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</si>
  <si>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</si>
  <si>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</si>
  <si>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</si>
  <si>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</si>
  <si>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</si>
  <si>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</si>
  <si>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</si>
  <si>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</si>
  <si>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</si>
  <si>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</si>
  <si>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</si>
  <si>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</si>
  <si>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</si>
  <si>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</si>
  <si>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</si>
  <si>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</si>
  <si>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</si>
  <si>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</si>
  <si>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</si>
  <si>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</si>
  <si>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</si>
  <si>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</si>
  <si>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</si>
  <si>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</si>
  <si>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</si>
  <si>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</si>
  <si>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</si>
  <si>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</si>
  <si>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</si>
  <si>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</si>
  <si>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</si>
  <si>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</si>
  <si>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</si>
  <si>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</si>
  <si>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</si>
  <si>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</si>
  <si>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</si>
  <si>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</si>
  <si>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</si>
  <si>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</si>
  <si>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</si>
  <si>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</si>
  <si>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</si>
  <si>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</si>
  <si>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</si>
  <si>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</si>
  <si>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</si>
  <si>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</si>
  <si>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</si>
  <si>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</si>
  <si>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</si>
  <si>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</si>
  <si>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</si>
  <si>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</si>
  <si>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</si>
  <si>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</si>
  <si>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</si>
  <si>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</si>
  <si>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</si>
  <si>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</si>
  <si>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</si>
  <si>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</si>
  <si>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</si>
  <si>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</si>
  <si>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</si>
  <si>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</si>
  <si>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</si>
  <si>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</si>
  <si>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</si>
  <si>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</si>
  <si>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</si>
  <si>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</si>
  <si>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</si>
  <si>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</si>
  <si>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</si>
  <si>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</si>
  <si>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</si>
  <si>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</si>
  <si>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</si>
  <si>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</si>
  <si>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</si>
  <si>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</si>
  <si>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</si>
  <si>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</si>
  <si>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</si>
  <si>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</si>
  <si>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</si>
  <si>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</si>
  <si>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</si>
  <si>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</si>
  <si>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</si>
  <si>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</si>
  <si>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</si>
  <si>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</si>
  <si>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</si>
  <si>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</si>
  <si>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</si>
  <si>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</si>
  <si>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</si>
  <si>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</si>
  <si>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</si>
  <si>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</si>
  <si>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</si>
  <si>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</si>
  <si>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</si>
  <si>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</si>
  <si>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</si>
  <si>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</si>
  <si>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</si>
  <si>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</si>
  <si>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</si>
  <si>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</si>
  <si>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</si>
  <si>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</si>
  <si>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</si>
  <si>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</si>
  <si>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</si>
  <si>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</si>
  <si>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</si>
  <si>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</si>
  <si>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</si>
  <si>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</si>
  <si>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</si>
  <si>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</si>
  <si>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</si>
  <si>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</si>
  <si>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</si>
  <si>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</si>
  <si>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</si>
  <si>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</si>
  <si>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</si>
  <si>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</si>
  <si>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</si>
  <si>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</si>
  <si>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</si>
  <si>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</si>
  <si>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</si>
  <si>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</si>
  <si>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</si>
  <si>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</si>
  <si>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</si>
  <si>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</si>
  <si>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</si>
  <si>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</si>
  <si>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</si>
  <si>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</si>
  <si>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</si>
  <si>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</si>
  <si>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</si>
  <si>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</si>
  <si>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</si>
  <si>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</si>
  <si>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</si>
  <si>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</si>
  <si>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</si>
  <si>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</si>
  <si>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</si>
  <si>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</si>
  <si>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</si>
  <si>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</si>
  <si>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</si>
  <si>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</si>
  <si>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</si>
  <si>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</si>
  <si>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</si>
  <si>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</si>
  <si>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</si>
  <si>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</si>
  <si>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</si>
  <si>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</si>
  <si>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</si>
  <si>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</si>
  <si>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</si>
  <si>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</si>
  <si>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</si>
  <si>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</si>
  <si>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</si>
  <si>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</si>
  <si>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</si>
  <si>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</si>
  <si>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</si>
  <si>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</si>
  <si>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</si>
  <si>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</si>
  <si>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</si>
  <si>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</si>
  <si>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</si>
  <si>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</si>
  <si>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</si>
  <si>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</si>
  <si>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</si>
  <si>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</si>
  <si>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</si>
  <si>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</si>
  <si>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</si>
  <si>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</si>
  <si>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</si>
  <si>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</si>
  <si>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</si>
  <si>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</si>
  <si>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</si>
  <si>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</si>
  <si>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</si>
  <si>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</si>
  <si>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</si>
  <si>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</si>
  <si>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</si>
  <si>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</si>
  <si>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</si>
  <si>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</si>
  <si>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</si>
  <si>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</si>
  <si>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</si>
  <si>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</si>
  <si>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</si>
  <si>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</si>
  <si>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</si>
  <si>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</si>
  <si>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</si>
  <si>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</si>
  <si>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</si>
  <si>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</si>
  <si>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</si>
  <si>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</si>
  <si>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</si>
  <si>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</si>
  <si>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</si>
  <si>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</si>
  <si>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</si>
  <si>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</si>
  <si>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</si>
  <si>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</si>
  <si>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</si>
  <si>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</si>
  <si>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</si>
  <si>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</si>
  <si>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</si>
  <si>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</si>
  <si>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</si>
  <si>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</si>
  <si>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</si>
  <si>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</si>
  <si>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</si>
  <si>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</si>
  <si>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</si>
  <si>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</si>
  <si>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</si>
  <si>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</si>
  <si>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</si>
  <si>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</si>
  <si>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</si>
  <si>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</si>
  <si>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</si>
  <si>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</si>
  <si>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</si>
  <si>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</si>
  <si>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</si>
  <si>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</si>
  <si>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</si>
  <si>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</si>
  <si>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</si>
  <si>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</si>
  <si>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</si>
  <si>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</si>
  <si>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</si>
  <si>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</si>
  <si>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</si>
  <si>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</si>
  <si>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</si>
  <si>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</si>
  <si>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</si>
  <si>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</si>
  <si>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</si>
  <si>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</si>
  <si>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</si>
  <si>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</si>
  <si>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</si>
  <si>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</si>
  <si>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</si>
  <si>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</si>
  <si>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</si>
  <si>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</si>
  <si>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</si>
  <si>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</si>
  <si>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</si>
  <si>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</si>
  <si>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</si>
  <si>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</si>
  <si>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</si>
  <si>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</si>
  <si>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</si>
  <si>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</si>
  <si>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</si>
  <si>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</si>
  <si>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</si>
  <si>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</si>
  <si>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</si>
  <si>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</si>
  <si>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</si>
  <si>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</si>
  <si>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</si>
  <si>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</si>
  <si>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</si>
  <si>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</si>
  <si>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</si>
  <si>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</si>
  <si>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</si>
  <si>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</si>
  <si>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</si>
  <si>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</si>
  <si>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</si>
  <si>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</si>
  <si>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</si>
  <si>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</si>
  <si>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</si>
  <si>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</si>
  <si>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</si>
  <si>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</si>
  <si>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</si>
  <si>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</si>
  <si>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</si>
  <si>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</si>
  <si>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</si>
  <si>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</si>
  <si>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</si>
  <si>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</si>
  <si>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</si>
  <si>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</si>
  <si>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</si>
  <si>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</si>
  <si>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</si>
  <si>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</si>
  <si>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</si>
  <si>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</si>
  <si>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</si>
  <si>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</si>
  <si>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</si>
  <si>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</si>
  <si>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</si>
  <si>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</si>
  <si>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</si>
  <si>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</si>
  <si>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</si>
  <si>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</si>
  <si>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</si>
  <si>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</si>
  <si>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</si>
  <si>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</si>
  <si>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</si>
  <si>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</si>
  <si>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</si>
  <si>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</si>
  <si>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</si>
  <si>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</si>
  <si>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</si>
  <si>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</si>
  <si>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</si>
  <si>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</si>
  <si>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</si>
  <si>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</si>
  <si>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</si>
  <si>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</si>
  <si>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</si>
  <si>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</si>
  <si>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</si>
  <si>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</si>
  <si>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</si>
  <si>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</si>
  <si>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</si>
  <si>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</si>
  <si>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</si>
  <si>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</si>
  <si>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</si>
  <si>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</si>
  <si>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</si>
  <si>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</si>
  <si>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</si>
  <si>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</si>
  <si>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</si>
  <si>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</si>
  <si>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</si>
  <si>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</si>
  <si>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</si>
  <si>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</si>
  <si>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</si>
  <si>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</si>
  <si>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</si>
  <si>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</si>
  <si>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</si>
  <si>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</si>
  <si>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</si>
  <si>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</si>
  <si>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</si>
  <si>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</si>
  <si>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</si>
  <si>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</si>
  <si>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</si>
  <si>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</si>
  <si>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</si>
  <si>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</si>
  <si>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</si>
  <si>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</si>
  <si>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</si>
  <si>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</si>
  <si>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</si>
  <si>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</si>
  <si>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</si>
  <si>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</si>
  <si>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</si>
  <si>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</si>
  <si>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</si>
  <si>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</si>
  <si>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</si>
  <si>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</si>
  <si>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</si>
  <si>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</si>
  <si>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</si>
  <si>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</si>
  <si>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</si>
  <si>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</si>
  <si>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</si>
  <si>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</si>
  <si>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</si>
  <si>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</si>
  <si>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</si>
  <si>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</si>
  <si>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</si>
  <si>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</si>
  <si>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</si>
  <si>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</si>
  <si>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</si>
  <si>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</si>
  <si>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</si>
  <si>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</si>
  <si>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</si>
  <si>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</si>
  <si>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</si>
  <si>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</si>
  <si>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</si>
  <si>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</si>
  <si>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</si>
  <si>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</si>
  <si>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</si>
  <si>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</si>
  <si>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</si>
  <si>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</si>
  <si>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</si>
  <si>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</si>
  <si>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</si>
  <si>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</si>
  <si>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</si>
  <si>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</si>
  <si>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</si>
  <si>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</si>
  <si>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</si>
  <si>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</si>
  <si>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</si>
  <si>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</si>
  <si>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</si>
  <si>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</si>
  <si>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</si>
  <si>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</si>
  <si>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</si>
  <si>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</si>
  <si>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</si>
  <si>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</si>
  <si>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</si>
  <si>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</si>
  <si>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</si>
  <si>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</si>
  <si>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</si>
  <si>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</si>
  <si>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</si>
  <si>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</si>
  <si>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</si>
  <si>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</si>
  <si>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</si>
  <si>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</si>
  <si>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</si>
  <si>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</si>
  <si>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</si>
  <si>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</si>
  <si>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</si>
  <si>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</si>
  <si>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</si>
  <si>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</si>
  <si>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</si>
  <si>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</si>
  <si>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</si>
  <si>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</si>
  <si>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</si>
  <si>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</si>
  <si>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</si>
  <si>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</si>
  <si>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</si>
  <si>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</si>
  <si>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</si>
  <si>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</si>
  <si>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</si>
  <si>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</si>
  <si>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</si>
  <si>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</si>
  <si>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</si>
  <si>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</si>
  <si>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</si>
  <si>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</si>
  <si>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</si>
  <si>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</si>
  <si>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</si>
  <si>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</si>
  <si>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</si>
  <si>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</si>
  <si>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</si>
  <si>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</si>
  <si>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</si>
  <si>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</si>
  <si>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</si>
  <si>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</si>
  <si>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</si>
  <si>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</si>
  <si>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</si>
  <si>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</si>
  <si>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</si>
  <si>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</si>
  <si>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</si>
  <si>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</si>
  <si>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</si>
  <si>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</si>
  <si>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</si>
  <si>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</si>
  <si>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</si>
  <si>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</si>
  <si>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</si>
  <si>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</si>
  <si>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</si>
  <si>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</si>
  <si>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</si>
  <si>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</si>
  <si>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</si>
  <si>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</si>
  <si>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</si>
  <si>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</si>
  <si>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</si>
  <si>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</si>
  <si>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</si>
  <si>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</si>
  <si>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</si>
  <si>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</si>
  <si>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</si>
  <si>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</si>
  <si>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</si>
  <si>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</si>
  <si>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</si>
  <si>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</si>
  <si>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</si>
  <si>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</si>
  <si>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</si>
  <si>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</si>
  <si>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</si>
  <si>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</si>
  <si>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</si>
  <si>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</si>
  <si>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</si>
  <si>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</si>
  <si>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</si>
  <si>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</si>
  <si>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</si>
  <si>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</si>
  <si>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</si>
  <si>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</si>
  <si>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</si>
  <si>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</si>
  <si>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</si>
  <si>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</si>
  <si>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</si>
  <si>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</si>
  <si>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</si>
  <si>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</si>
  <si>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</si>
  <si>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</si>
  <si>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</si>
  <si>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</si>
  <si>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</si>
  <si>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</si>
  <si>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</si>
  <si>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</si>
  <si>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</si>
  <si>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</si>
  <si>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</si>
  <si>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</si>
  <si>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</si>
  <si>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</si>
  <si>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</si>
  <si>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</si>
  <si>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</si>
  <si>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</si>
  <si>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</si>
  <si>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</si>
  <si>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</si>
  <si>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</si>
  <si>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</si>
  <si>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</si>
  <si>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</si>
  <si>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</si>
  <si>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</si>
  <si>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</si>
  <si>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</si>
  <si>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</si>
  <si>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</si>
  <si>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</si>
  <si>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</si>
  <si>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</si>
  <si>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</si>
  <si>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</si>
  <si>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</si>
  <si>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</si>
  <si>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</si>
  <si>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</si>
  <si>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</si>
  <si>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</si>
  <si>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</si>
  <si>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</si>
  <si>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</si>
  <si>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</si>
  <si>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</si>
  <si>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</si>
  <si>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</si>
  <si>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</si>
  <si>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</si>
  <si>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</si>
  <si>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</si>
  <si>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</si>
  <si>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</si>
  <si>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</si>
  <si>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</si>
  <si>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</si>
  <si>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</si>
  <si>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</si>
  <si>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</si>
  <si>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</si>
  <si>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</si>
  <si>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</si>
  <si>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</si>
  <si>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</si>
  <si>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</si>
  <si>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</si>
  <si>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</si>
  <si>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</si>
  <si>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</si>
  <si>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</si>
  <si>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</si>
  <si>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</si>
  <si>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</si>
  <si>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</si>
  <si>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</si>
  <si>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</si>
  <si>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</si>
  <si>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</si>
  <si>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</si>
  <si>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</si>
  <si>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</si>
  <si>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</si>
  <si>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</si>
  <si>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</si>
  <si>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</si>
  <si>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</si>
  <si>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</si>
  <si>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</si>
  <si>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</si>
  <si>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</si>
  <si>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</si>
  <si>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</si>
  <si>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</si>
  <si>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</si>
  <si>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</si>
  <si>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</si>
  <si>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</si>
  <si>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</si>
  <si>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</si>
  <si>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</si>
  <si>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</si>
  <si>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</si>
  <si>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</si>
  <si>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</si>
  <si>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</si>
  <si>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</si>
  <si>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</si>
  <si>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</si>
  <si>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</si>
  <si>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</si>
  <si>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</si>
  <si>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</si>
  <si>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</si>
  <si>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</si>
  <si>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</si>
  <si>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</si>
  <si>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</si>
  <si>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</si>
  <si>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</si>
  <si>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</si>
  <si>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</si>
  <si>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</si>
  <si>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</si>
  <si>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</si>
  <si>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</si>
  <si>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</si>
  <si>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</si>
  <si>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</si>
  <si>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</si>
  <si>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</si>
  <si>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</si>
  <si>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</si>
  <si>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</si>
  <si>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</si>
  <si>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</si>
  <si>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</si>
  <si>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</si>
  <si>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</si>
  <si>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</si>
  <si>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</si>
  <si>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</si>
  <si>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</si>
  <si>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</si>
  <si>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</si>
  <si>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</si>
  <si>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</si>
  <si>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</si>
  <si>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</si>
  <si>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</si>
  <si>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</si>
  <si>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</si>
  <si>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</si>
  <si>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</si>
  <si>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</si>
  <si>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</si>
  <si>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</si>
  <si>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</si>
  <si>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</si>
  <si>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</si>
  <si>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</si>
  <si>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</si>
  <si>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</si>
  <si>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</si>
  <si>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</si>
  <si>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</si>
  <si>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</si>
  <si>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</si>
  <si>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</si>
  <si>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</si>
  <si>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</si>
  <si>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</si>
  <si>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</si>
  <si>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</si>
  <si>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</si>
  <si>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</si>
  <si>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</si>
  <si>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</si>
  <si>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</si>
  <si>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</si>
  <si>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</si>
  <si>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</si>
  <si>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</si>
  <si>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</si>
  <si>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</si>
  <si>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</si>
  <si>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</si>
  <si>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</si>
  <si>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</si>
  <si>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</si>
  <si>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</si>
  <si>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</si>
  <si>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</si>
  <si>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</si>
  <si>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</si>
  <si>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</si>
  <si>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</si>
  <si>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</si>
  <si>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</si>
  <si>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</si>
  <si>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</si>
  <si>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</si>
  <si>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</si>
  <si>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</si>
  <si>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</si>
  <si>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</si>
  <si>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</si>
  <si>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</si>
  <si>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</si>
  <si>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</si>
  <si>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</si>
  <si>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</si>
  <si>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</si>
  <si>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</si>
  <si>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</si>
  <si>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</si>
  <si>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</si>
  <si>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</si>
  <si>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</si>
  <si>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</si>
  <si>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</si>
  <si>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</si>
  <si>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</si>
  <si>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</si>
  <si>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</si>
  <si>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</si>
  <si>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</si>
  <si>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</si>
  <si>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</si>
  <si>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</si>
  <si>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</si>
  <si>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</si>
  <si>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</si>
  <si>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</si>
  <si>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</si>
  <si>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</si>
  <si>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</si>
  <si>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</si>
  <si>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</si>
  <si>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</si>
  <si>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</si>
  <si>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</si>
  <si>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</si>
  <si>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</si>
  <si>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</si>
  <si>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</si>
  <si>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</si>
  <si>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</si>
  <si>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</si>
  <si>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</si>
  <si>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</si>
  <si>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</si>
  <si>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</si>
  <si>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</si>
  <si>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</si>
  <si>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</si>
  <si>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</si>
  <si>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</si>
  <si>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</si>
  <si>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</si>
  <si>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</si>
  <si>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</si>
  <si>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</si>
  <si>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</si>
  <si>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</si>
  <si>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</si>
  <si>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</si>
  <si>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</si>
  <si>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</si>
  <si>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</si>
  <si>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</si>
  <si>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</si>
  <si>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</si>
  <si>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</si>
  <si>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</si>
  <si>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</si>
  <si>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</si>
  <si>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</si>
  <si>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</si>
  <si>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</si>
  <si>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</si>
  <si>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</si>
  <si>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</si>
  <si>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</si>
  <si>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</si>
  <si>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</si>
  <si>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</si>
  <si>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</si>
  <si>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</si>
  <si>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</si>
  <si>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</si>
  <si>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</si>
  <si>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</si>
  <si>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</si>
  <si>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</si>
  <si>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</si>
  <si>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</si>
  <si>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</si>
  <si>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</si>
  <si>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</si>
  <si>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</si>
  <si>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</si>
  <si>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</si>
  <si>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</si>
  <si>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</si>
  <si>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</si>
  <si>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</si>
  <si>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</si>
  <si>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</si>
  <si>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</si>
  <si>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</si>
  <si>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</si>
  <si>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</si>
  <si>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</si>
  <si>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</si>
  <si>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</si>
  <si>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</si>
  <si>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</si>
  <si>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</si>
  <si>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</si>
  <si>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</si>
  <si>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</si>
  <si>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</si>
  <si>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</si>
  <si>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</si>
  <si>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</si>
  <si>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</si>
  <si>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</si>
  <si>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</si>
  <si>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</si>
  <si>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</si>
  <si>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</si>
  <si>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</si>
  <si>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</si>
  <si>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</si>
  <si>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</si>
  <si>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</si>
  <si>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</si>
  <si>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</si>
  <si>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</si>
  <si>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</si>
  <si>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</si>
  <si>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</si>
  <si>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</si>
  <si>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</si>
  <si>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</si>
  <si>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</si>
  <si>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</si>
  <si>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</si>
  <si>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</si>
  <si>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</si>
  <si>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</si>
  <si>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</si>
  <si>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</si>
  <si>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</si>
  <si>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</si>
  <si>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</si>
  <si>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</si>
  <si>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</si>
  <si>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</si>
  <si>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</si>
  <si>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</si>
  <si>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</si>
  <si>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</si>
  <si>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</si>
  <si>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</si>
  <si>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</si>
  <si>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</si>
  <si>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</si>
  <si>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</si>
  <si>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</si>
  <si>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</si>
  <si>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</si>
  <si>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</si>
  <si>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</si>
  <si>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</si>
  <si>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</si>
  <si>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</si>
  <si>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</si>
  <si>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</si>
  <si>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</si>
  <si>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</si>
  <si>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</si>
  <si>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</si>
  <si>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</si>
  <si>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</si>
  <si>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</si>
  <si>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</si>
  <si>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</si>
  <si>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</si>
  <si>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</si>
  <si>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</si>
  <si>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</si>
  <si>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</si>
  <si>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</si>
  <si>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</si>
  <si>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</si>
  <si>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</si>
  <si>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</si>
  <si>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</si>
  <si>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</si>
  <si>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</si>
  <si>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</si>
  <si>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</si>
  <si>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</si>
  <si>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</si>
  <si>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</si>
  <si>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</si>
  <si>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</si>
  <si>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</si>
  <si>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</si>
  <si>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</si>
  <si>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</si>
  <si>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</si>
  <si>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</si>
  <si>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</si>
  <si>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</si>
  <si>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</si>
  <si>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</si>
  <si>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</si>
  <si>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</si>
  <si>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</si>
  <si>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</si>
  <si>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</si>
  <si>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</si>
  <si>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</si>
  <si>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</si>
  <si>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</si>
  <si>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</si>
  <si>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</si>
  <si>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</si>
  <si>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</si>
  <si>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</si>
  <si>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</si>
  <si>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</si>
  <si>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</si>
  <si>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</si>
  <si>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</si>
  <si>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</si>
  <si>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</si>
  <si>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</si>
  <si>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</si>
  <si>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</si>
  <si>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</si>
  <si>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</si>
  <si>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</si>
  <si>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</si>
  <si>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</si>
  <si>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</si>
  <si>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</si>
  <si>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</si>
  <si>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</si>
  <si>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</si>
  <si>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</si>
  <si>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</si>
  <si>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</si>
  <si>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</si>
  <si>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</si>
  <si>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</si>
  <si>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</si>
  <si>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</si>
  <si>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</si>
  <si>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</si>
  <si>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</si>
  <si>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</si>
  <si>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</si>
  <si>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</si>
  <si>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</si>
  <si>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</si>
  <si>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</si>
  <si>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</si>
  <si>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</si>
  <si>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</si>
  <si>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</si>
  <si>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</si>
  <si>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</si>
  <si>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</si>
  <si>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</si>
  <si>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</si>
  <si>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</si>
  <si>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</si>
  <si>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</si>
  <si>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</si>
  <si>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</si>
  <si>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</si>
  <si>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</si>
  <si>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</si>
  <si>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</si>
  <si>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</si>
  <si>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</si>
  <si>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</si>
  <si>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</si>
  <si>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</si>
  <si>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</si>
  <si>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</si>
  <si>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</si>
  <si>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</si>
  <si>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</si>
  <si>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</si>
  <si>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</si>
  <si>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</si>
  <si>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</si>
  <si>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</si>
  <si>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</si>
  <si>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</si>
  <si>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</si>
  <si>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</si>
  <si>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</si>
  <si>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</si>
  <si>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</si>
  <si>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</si>
  <si>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</si>
  <si>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</si>
  <si>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</si>
  <si>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</si>
  <si>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</si>
  <si>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</si>
  <si>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</si>
  <si>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</si>
  <si>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</si>
  <si>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</si>
  <si>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</si>
  <si>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</si>
  <si>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</si>
  <si>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</si>
  <si>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</si>
  <si>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</si>
  <si>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</si>
  <si>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</si>
  <si>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</si>
  <si>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</si>
  <si>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</si>
  <si>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</si>
  <si>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</si>
  <si>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</si>
  <si>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</si>
  <si>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</si>
  <si>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</si>
  <si>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</si>
  <si>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</si>
  <si>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</si>
  <si>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</si>
  <si>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</si>
  <si>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</si>
  <si>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</si>
  <si>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</si>
  <si>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</si>
  <si>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</si>
  <si>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</si>
  <si>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</si>
  <si>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</si>
  <si>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</si>
  <si>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</si>
  <si>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</si>
  <si>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</si>
  <si>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</si>
  <si>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</si>
  <si>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</si>
  <si>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</si>
  <si>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</si>
  <si>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</si>
  <si>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</si>
  <si>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</si>
  <si>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</si>
  <si>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</si>
  <si>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</si>
  <si>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</si>
  <si>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</si>
  <si>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</si>
  <si>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</si>
  <si>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</si>
  <si>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</si>
  <si>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</si>
  <si>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</si>
  <si>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</si>
  <si>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</si>
  <si>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</si>
  <si>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</si>
  <si>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</si>
  <si>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</si>
  <si>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</si>
  <si>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</si>
  <si>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</si>
  <si>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</si>
  <si>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</si>
  <si>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</si>
  <si>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</si>
  <si>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</si>
  <si>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</si>
  <si>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</si>
  <si>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</si>
  <si>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</si>
  <si>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</si>
  <si>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</si>
  <si>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</si>
  <si>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</si>
  <si>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</si>
  <si>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</si>
  <si>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</si>
  <si>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</si>
  <si>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</si>
  <si>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</si>
  <si>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</si>
  <si>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</si>
  <si>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</si>
  <si>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</si>
  <si>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</si>
  <si>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</si>
  <si>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</si>
  <si>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</si>
  <si>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</si>
  <si>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</si>
  <si>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</si>
  <si>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</si>
  <si>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</si>
  <si>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</si>
  <si>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</si>
  <si>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</si>
  <si>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</si>
  <si>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</si>
  <si>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</si>
  <si>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</si>
  <si>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</si>
  <si>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</si>
  <si>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</si>
  <si>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</si>
  <si>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</si>
  <si>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</si>
  <si>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</si>
  <si>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</si>
  <si>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</si>
  <si>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</si>
  <si>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</si>
  <si>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</si>
  <si>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</si>
  <si>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</si>
  <si>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</si>
  <si>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</si>
  <si>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</si>
  <si>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</si>
  <si>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</si>
  <si>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</si>
  <si>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</si>
  <si>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</si>
  <si>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</si>
  <si>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</si>
  <si>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</si>
  <si>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</si>
  <si>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</si>
  <si>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</si>
  <si>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</si>
  <si>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</si>
  <si>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</si>
  <si>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</si>
  <si>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</si>
  <si>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</si>
  <si>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</si>
  <si>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</si>
  <si>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</si>
  <si>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</si>
  <si>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</si>
  <si>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</si>
  <si>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</si>
  <si>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</si>
  <si>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</si>
  <si>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</si>
  <si>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</si>
  <si>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</si>
  <si>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</si>
  <si>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</si>
  <si>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</si>
  <si>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</si>
  <si>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</si>
  <si>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</si>
  <si>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</si>
  <si>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</si>
  <si>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</si>
  <si>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</si>
  <si>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</si>
  <si>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</si>
  <si>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</si>
  <si>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</si>
  <si>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</si>
  <si>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</si>
  <si>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</si>
  <si>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</si>
  <si>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</si>
  <si>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</si>
  <si>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</si>
  <si>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</si>
  <si>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</si>
  <si>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</si>
  <si>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</si>
  <si>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</si>
  <si>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</si>
  <si>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</si>
  <si>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</si>
  <si>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</si>
  <si>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</si>
  <si>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</si>
  <si>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</si>
  <si>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</si>
  <si>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</si>
  <si>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</si>
  <si>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</si>
  <si>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</si>
  <si>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</si>
  <si>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</si>
  <si>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</si>
  <si>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</si>
  <si>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</si>
  <si>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</si>
  <si>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</si>
  <si>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</si>
  <si>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</si>
  <si>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</si>
  <si>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</si>
  <si>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</si>
  <si>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</si>
  <si>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</si>
  <si>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</si>
  <si>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</si>
  <si>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</si>
  <si>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</si>
  <si>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</si>
  <si>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</si>
  <si>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</si>
  <si>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</si>
  <si>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</si>
  <si>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</si>
  <si>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</si>
  <si>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</si>
  <si>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</si>
  <si>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</si>
  <si>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</si>
  <si>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</si>
  <si>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</si>
  <si>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</si>
  <si>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</si>
  <si>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</si>
  <si>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</si>
  <si>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</si>
  <si>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</si>
  <si>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</si>
  <si>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</si>
  <si>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</si>
  <si>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</si>
  <si>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</si>
  <si>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</si>
  <si>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</si>
  <si>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</si>
  <si>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</si>
  <si>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</si>
  <si>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</si>
  <si>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</si>
  <si>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</si>
  <si>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</si>
  <si>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</si>
  <si>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</si>
  <si>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</si>
  <si>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</si>
  <si>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</si>
  <si>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</si>
  <si>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</si>
  <si>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</si>
  <si>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</si>
  <si>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</si>
  <si>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</si>
  <si>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</si>
  <si>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</si>
  <si>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</si>
  <si>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</si>
  <si>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</si>
  <si>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</si>
  <si>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</si>
  <si>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</si>
  <si>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</si>
  <si>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</si>
  <si>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</si>
  <si>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</si>
  <si>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</si>
  <si>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</si>
  <si>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</si>
  <si>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</si>
  <si>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</si>
  <si>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</si>
  <si>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</si>
  <si>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</si>
  <si>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</si>
  <si>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</si>
  <si>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</si>
  <si>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</si>
  <si>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</si>
  <si>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</si>
  <si>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</si>
  <si>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</si>
  <si>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</si>
  <si>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</si>
  <si>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</si>
  <si>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</si>
  <si>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</si>
  <si>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</si>
  <si>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</si>
  <si>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</si>
  <si>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</si>
  <si>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</si>
  <si>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</si>
  <si>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</si>
  <si>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</si>
  <si>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</si>
  <si>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</si>
  <si>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</si>
  <si>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</si>
  <si>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</si>
  <si>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</si>
  <si>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</si>
  <si>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</si>
  <si>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</si>
  <si>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</si>
  <si>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</si>
  <si>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</si>
  <si>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</si>
  <si>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</si>
  <si>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</si>
  <si>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</si>
  <si>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</si>
  <si>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</si>
  <si>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</si>
  <si>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</si>
  <si>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</si>
  <si>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</si>
  <si>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</si>
  <si>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</si>
  <si>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</si>
  <si>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</si>
  <si>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</si>
  <si>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</si>
  <si>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</si>
  <si>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</si>
  <si>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</si>
  <si>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</si>
  <si>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</si>
  <si>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</si>
  <si>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</si>
  <si>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</si>
  <si>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</si>
  <si>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</si>
  <si>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</si>
  <si>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</si>
  <si>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</si>
  <si>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</si>
  <si>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</si>
  <si>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</si>
  <si>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</si>
  <si>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</si>
  <si>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</si>
  <si>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</si>
  <si>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</si>
  <si>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</si>
  <si>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</si>
  <si>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</si>
  <si>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</si>
  <si>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</si>
  <si>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</si>
  <si>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</si>
  <si>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</si>
  <si>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</si>
  <si>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</si>
  <si>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</si>
  <si>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</si>
  <si>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</si>
  <si>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</si>
  <si>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</si>
  <si>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</si>
  <si>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</si>
  <si>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</si>
  <si>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</si>
  <si>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</si>
  <si>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</si>
  <si>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</si>
  <si>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</si>
  <si>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</si>
  <si>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</si>
  <si>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</si>
  <si>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</si>
  <si>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</si>
  <si>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</si>
  <si>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</si>
  <si>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</si>
  <si>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</si>
  <si>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</si>
  <si>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</si>
  <si>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</si>
  <si>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</si>
  <si>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</si>
  <si>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</si>
  <si>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</si>
  <si>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</si>
  <si>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</si>
  <si>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</si>
  <si>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</si>
  <si>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</si>
  <si>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</si>
  <si>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</si>
  <si>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</si>
  <si>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</si>
  <si>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</si>
  <si>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</si>
  <si>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</si>
  <si>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</si>
  <si>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</si>
  <si>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</si>
  <si>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</si>
  <si>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</si>
  <si>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</si>
  <si>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</si>
  <si>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</si>
  <si>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</si>
  <si>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</si>
  <si>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</si>
  <si>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</si>
  <si>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</si>
  <si>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</si>
  <si>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</si>
  <si>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</si>
  <si>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</si>
  <si>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</si>
  <si>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</si>
  <si>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</si>
  <si>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</si>
  <si>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</si>
  <si>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</si>
  <si>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</si>
  <si>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</si>
  <si>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</si>
  <si>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</si>
  <si>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</si>
  <si>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</si>
  <si>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</si>
  <si>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</si>
  <si>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</si>
  <si>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</si>
  <si>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</si>
  <si>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</si>
  <si>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</si>
  <si>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</si>
  <si>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</si>
  <si>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</si>
  <si>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</si>
  <si>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</si>
  <si>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</si>
  <si>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</si>
  <si>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</si>
  <si>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</si>
  <si>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</si>
  <si>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</si>
  <si>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</si>
  <si>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</si>
  <si>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</si>
  <si>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</si>
  <si>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</si>
  <si>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</si>
  <si>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</si>
  <si>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</si>
  <si>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</si>
  <si>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</si>
  <si>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</si>
  <si>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</si>
  <si>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</si>
  <si>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</si>
  <si>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</si>
  <si>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</si>
  <si>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</si>
  <si>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</si>
  <si>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</si>
  <si>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</si>
  <si>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</si>
  <si>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</si>
  <si>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</si>
  <si>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</si>
  <si>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</si>
  <si>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</si>
  <si>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</si>
  <si>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</si>
  <si>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</si>
  <si>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</si>
  <si>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</si>
  <si>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</si>
  <si>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</si>
  <si>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</si>
  <si>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</si>
  <si>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</si>
  <si>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</si>
  <si>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</si>
  <si>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</si>
  <si>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</si>
  <si>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</si>
  <si>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</si>
  <si>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</si>
  <si>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</si>
  <si>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</si>
  <si>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</si>
  <si>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</si>
  <si>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</si>
  <si>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</si>
  <si>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</si>
  <si>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</si>
  <si>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</si>
  <si>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</si>
  <si>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</si>
  <si>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</si>
  <si>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</si>
  <si>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</si>
  <si>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</si>
  <si>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</si>
  <si>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</si>
  <si>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</si>
  <si>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</si>
  <si>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</si>
  <si>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</si>
  <si>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</si>
  <si>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</si>
  <si>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</si>
  <si>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</si>
  <si>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</si>
  <si>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</si>
  <si>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</si>
  <si>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</si>
  <si>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</si>
  <si>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</si>
  <si>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</si>
  <si>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</si>
  <si>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</si>
  <si>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</si>
  <si>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</si>
  <si>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</si>
  <si>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</si>
  <si>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</si>
  <si>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</si>
  <si>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</si>
  <si>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</si>
  <si>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</si>
  <si>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</si>
  <si>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</si>
  <si>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</si>
  <si>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</si>
  <si>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</si>
  <si>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</si>
  <si>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</si>
  <si>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</si>
  <si>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</si>
  <si>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</si>
  <si>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</si>
  <si>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</si>
  <si>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</si>
  <si>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</si>
  <si>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</si>
  <si>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</si>
  <si>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</si>
  <si>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</si>
  <si>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</si>
  <si>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</si>
  <si>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</si>
  <si>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</si>
  <si>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</si>
  <si>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</si>
  <si>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</si>
  <si>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</si>
  <si>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</si>
  <si>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</si>
  <si>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</si>
  <si>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</si>
  <si>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</si>
  <si>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</si>
  <si>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</si>
  <si>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</si>
  <si>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</si>
  <si>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</si>
  <si>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</si>
  <si>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</si>
  <si>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</si>
  <si>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</si>
  <si>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</si>
  <si>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</si>
  <si>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</si>
  <si>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</si>
  <si>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</si>
  <si>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</si>
  <si>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</si>
  <si>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</si>
  <si>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</si>
  <si>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</si>
  <si>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</si>
  <si>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</si>
  <si>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</si>
  <si>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</si>
  <si>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</si>
  <si>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</si>
  <si>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</si>
  <si>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</si>
  <si>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</si>
  <si>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</si>
  <si>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</si>
  <si>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</si>
  <si>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</si>
  <si>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</si>
  <si>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</si>
  <si>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</si>
  <si>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</si>
  <si>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</si>
  <si>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</si>
  <si>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</si>
  <si>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</si>
  <si>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</si>
  <si>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</si>
  <si>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</si>
  <si>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</si>
  <si>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</si>
  <si>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</si>
  <si>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</si>
  <si>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</si>
  <si>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</si>
  <si>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</si>
  <si>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</si>
  <si>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</si>
  <si>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</si>
  <si>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</si>
  <si>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</si>
  <si>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</si>
  <si>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</si>
  <si>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</si>
  <si>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</si>
  <si>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</si>
  <si>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</si>
  <si>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</si>
  <si>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</si>
  <si>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</si>
  <si>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</si>
  <si>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</si>
  <si>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</si>
  <si>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</si>
  <si>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</si>
  <si>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</si>
  <si>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</si>
  <si>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</si>
  <si>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</si>
  <si>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</si>
  <si>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</si>
  <si>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</si>
  <si>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</si>
  <si>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</si>
  <si>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</si>
  <si>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</si>
  <si>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</si>
  <si>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</si>
  <si>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</si>
  <si>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</si>
  <si>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</si>
  <si>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</si>
  <si>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</si>
  <si>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</si>
  <si>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</si>
  <si>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</si>
  <si>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</si>
  <si>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</si>
  <si>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</si>
  <si>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</si>
  <si>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</si>
  <si>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</si>
  <si>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</si>
  <si>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</si>
  <si>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</si>
  <si>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</si>
  <si>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</si>
  <si>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</si>
  <si>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</si>
  <si>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</si>
  <si>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</si>
  <si>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</si>
  <si>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</si>
  <si>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</si>
  <si>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</si>
  <si>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</si>
  <si>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</si>
  <si>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</si>
  <si>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</si>
  <si>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</si>
  <si>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</si>
  <si>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</si>
  <si>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</si>
  <si>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</si>
  <si>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</si>
  <si>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</si>
  <si>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</si>
  <si>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</si>
  <si>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</si>
  <si>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</si>
  <si>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</si>
  <si>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</si>
  <si>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</si>
  <si>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</si>
  <si>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</si>
  <si>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</si>
  <si>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</si>
  <si>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</si>
  <si>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</si>
  <si>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</si>
  <si>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</si>
  <si>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</si>
  <si>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</si>
  <si>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</si>
  <si>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</si>
  <si>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</si>
  <si>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</si>
  <si>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</si>
  <si>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</si>
  <si>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</si>
  <si>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</si>
  <si>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</si>
  <si>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</si>
  <si>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</si>
  <si>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</si>
  <si>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</si>
  <si>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</si>
  <si>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</si>
  <si>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</si>
  <si>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</si>
  <si>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</si>
  <si>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</si>
  <si>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</si>
  <si>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</si>
  <si>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</si>
  <si>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</si>
  <si>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</si>
  <si>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</si>
  <si>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</si>
  <si>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</si>
  <si>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</si>
  <si>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</si>
  <si>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</si>
  <si>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</si>
  <si>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</si>
  <si>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</si>
  <si>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</si>
  <si>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</si>
  <si>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</si>
  <si>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</si>
  <si>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</si>
  <si>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</si>
  <si>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</si>
  <si>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</si>
  <si>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</si>
  <si>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</si>
  <si>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</si>
  <si>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</si>
  <si>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</si>
  <si>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</si>
  <si>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</si>
  <si>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</si>
  <si>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</si>
  <si>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</si>
  <si>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</si>
  <si>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</si>
  <si>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</si>
  <si>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</si>
  <si>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</si>
  <si>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</si>
  <si>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</si>
  <si>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</si>
  <si>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</si>
  <si>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</si>
  <si>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</si>
  <si>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</si>
  <si>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</si>
  <si>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</si>
  <si>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</si>
  <si>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</si>
  <si>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</si>
  <si>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</si>
  <si>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</si>
  <si>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</si>
  <si>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</si>
  <si>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</si>
  <si>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</si>
  <si>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</si>
  <si>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</si>
  <si>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</si>
  <si>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</si>
  <si>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</si>
  <si>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</si>
  <si>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</si>
  <si>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</si>
  <si>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</si>
  <si>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</si>
  <si>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</si>
  <si>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</si>
  <si>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</si>
  <si>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</si>
  <si>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</si>
  <si>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</si>
  <si>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</si>
  <si>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</si>
  <si>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</si>
  <si>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</si>
  <si>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</si>
  <si>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</si>
  <si>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</si>
  <si>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</si>
  <si>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</si>
  <si>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</si>
  <si>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</si>
  <si>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</si>
  <si>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</si>
  <si>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</si>
  <si>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</si>
  <si>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</si>
  <si>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</si>
  <si>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</si>
  <si>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</si>
  <si>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</si>
  <si>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</si>
  <si>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</si>
  <si>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</si>
  <si>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</si>
  <si>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</si>
  <si>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</si>
  <si>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</si>
  <si>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</si>
  <si>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</si>
  <si>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</si>
  <si>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</si>
  <si>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</si>
  <si>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</si>
  <si>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</si>
  <si>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</si>
  <si>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</si>
  <si>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</si>
  <si>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</si>
  <si>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</si>
  <si>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</si>
  <si>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</si>
  <si>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</si>
  <si>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</si>
  <si>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</si>
  <si>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</si>
  <si>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</si>
  <si>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</si>
  <si>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</si>
  <si>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</si>
  <si>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</si>
  <si>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</si>
  <si>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</si>
  <si>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</si>
  <si>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</si>
  <si>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</si>
  <si>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</si>
  <si>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</si>
  <si>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</si>
  <si>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</si>
  <si>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</si>
  <si>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</si>
  <si>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</si>
  <si>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</si>
  <si>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</si>
  <si>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</si>
  <si>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</si>
  <si>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</si>
  <si>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</si>
  <si>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</si>
  <si>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</si>
  <si>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</si>
  <si>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</si>
  <si>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</si>
  <si>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</si>
  <si>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</si>
  <si>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</si>
  <si>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</si>
  <si>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</si>
  <si>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</si>
  <si>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</si>
  <si>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</si>
  <si>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</si>
  <si>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</si>
  <si>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</si>
  <si>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</si>
  <si>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</si>
  <si>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</si>
  <si>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</si>
  <si>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</si>
  <si>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</si>
  <si>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</si>
  <si>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</si>
  <si>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</si>
  <si>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</si>
  <si>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</si>
  <si>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</si>
  <si>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</si>
  <si>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</si>
  <si>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</si>
  <si>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</si>
  <si>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</si>
  <si>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</si>
  <si>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</si>
  <si>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</si>
  <si>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</si>
  <si>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</si>
  <si>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</si>
  <si>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</si>
  <si>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</si>
  <si>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</si>
  <si>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</si>
  <si>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</si>
  <si>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</si>
  <si>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</si>
  <si>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</si>
  <si>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</si>
  <si>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</si>
  <si>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</si>
  <si>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</si>
  <si>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</si>
  <si>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</si>
  <si>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</si>
  <si>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</si>
  <si>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</si>
  <si>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</si>
  <si>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</si>
  <si>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</si>
  <si>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</si>
  <si>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</si>
  <si>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</si>
  <si>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</si>
  <si>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</si>
  <si>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</si>
  <si>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</si>
  <si>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</si>
  <si>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</si>
  <si>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</si>
  <si>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</si>
  <si>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</si>
  <si>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</si>
  <si>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</si>
  <si>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</si>
  <si>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</si>
  <si>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</si>
  <si>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</si>
  <si>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</si>
  <si>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</si>
  <si>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</si>
  <si>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</si>
  <si>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</si>
  <si>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</si>
  <si>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</si>
  <si>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</si>
  <si>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</si>
  <si>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</si>
  <si>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</si>
  <si>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</si>
  <si>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</si>
  <si>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</si>
  <si>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</si>
  <si>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</si>
  <si>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</si>
  <si>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</si>
  <si>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</si>
  <si>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</si>
  <si>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</si>
  <si>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</si>
  <si>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</si>
  <si>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</si>
  <si>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</si>
  <si>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</si>
  <si>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</si>
  <si>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</si>
  <si>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</si>
  <si>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</si>
  <si>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</si>
  <si>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</si>
  <si>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</si>
  <si>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</si>
  <si>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</si>
  <si>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</si>
  <si>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</si>
  <si>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</si>
  <si>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</si>
  <si>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</si>
  <si>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</si>
  <si>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</si>
  <si>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</si>
  <si>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</si>
  <si>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</si>
  <si>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</si>
  <si>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</si>
  <si>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</si>
  <si>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</si>
  <si>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</si>
  <si>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</si>
  <si>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</si>
  <si>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</si>
  <si>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</si>
  <si>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</si>
  <si>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</si>
  <si>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</si>
  <si>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</si>
  <si>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</si>
  <si>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</si>
  <si>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</si>
  <si>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</si>
  <si>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</si>
  <si>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</si>
  <si>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</si>
  <si>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</si>
  <si>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</si>
  <si>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</si>
  <si>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</si>
  <si>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</si>
  <si>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</si>
  <si>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</si>
  <si>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</si>
  <si>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</si>
  <si>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</si>
  <si>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</si>
  <si>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</si>
  <si>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</si>
  <si>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</si>
  <si>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</si>
  <si>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</si>
  <si>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</si>
  <si>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</si>
  <si>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</si>
  <si>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</si>
  <si>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</si>
  <si>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</si>
  <si>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</si>
  <si>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</si>
  <si>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</si>
  <si>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</si>
  <si>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</si>
  <si>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</si>
  <si>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</si>
  <si>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</si>
  <si>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</si>
  <si>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</si>
  <si>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</si>
  <si>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</si>
  <si>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</si>
  <si>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</si>
  <si>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</si>
  <si>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</si>
  <si>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</si>
  <si>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</si>
  <si>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</si>
  <si>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</si>
  <si>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</si>
  <si>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</si>
  <si>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</si>
  <si>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</si>
  <si>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</si>
  <si>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</si>
  <si>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</si>
  <si>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</si>
  <si>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</si>
  <si>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</si>
  <si>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</si>
  <si>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</si>
  <si>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</si>
  <si>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</si>
  <si>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</si>
  <si>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</si>
  <si>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</si>
  <si>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</si>
  <si>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</si>
  <si>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</si>
  <si>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</si>
  <si>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</si>
  <si>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</si>
  <si>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</si>
  <si>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</si>
  <si>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</si>
  <si>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</si>
  <si>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</si>
  <si>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</si>
  <si>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</si>
  <si>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</si>
  <si>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</si>
  <si>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</si>
  <si>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</si>
  <si>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</si>
  <si>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</si>
  <si>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</si>
  <si>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</si>
  <si>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</si>
  <si>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</si>
  <si>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</si>
  <si>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</si>
  <si>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</si>
  <si>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</si>
  <si>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</si>
  <si>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</si>
  <si>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</si>
  <si>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</si>
  <si>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</si>
  <si>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</si>
  <si>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</si>
  <si>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</si>
  <si>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</si>
  <si>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</si>
  <si>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</si>
  <si>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</si>
  <si>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</si>
  <si>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</si>
  <si>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</si>
  <si>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</si>
  <si>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</si>
  <si>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</si>
  <si>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</si>
  <si>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</si>
  <si>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</si>
  <si>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</si>
  <si>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</si>
  <si>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</si>
  <si>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</si>
  <si>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</si>
  <si>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</si>
  <si>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</si>
  <si>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</si>
  <si>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</si>
  <si>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</si>
  <si>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</si>
  <si>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</si>
  <si>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</si>
  <si>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</si>
  <si>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</si>
  <si>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</si>
  <si>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</si>
  <si>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</si>
  <si>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</si>
  <si>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</si>
  <si>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</si>
  <si>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</si>
  <si>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</si>
  <si>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</si>
  <si>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</si>
  <si>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</si>
  <si>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</si>
  <si>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</si>
  <si>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</si>
  <si>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</si>
  <si>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</si>
  <si>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</si>
  <si>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</si>
  <si>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</si>
  <si>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</si>
  <si>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</si>
  <si>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</si>
  <si>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</si>
  <si>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</si>
  <si>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</si>
  <si>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</si>
  <si>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</si>
  <si>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</si>
  <si>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</si>
  <si>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</si>
  <si>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</si>
  <si>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</si>
  <si>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</si>
  <si>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</si>
  <si>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</si>
  <si>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</si>
  <si>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</si>
  <si>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</si>
  <si>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</si>
  <si>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</si>
  <si>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</si>
  <si>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</si>
  <si>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</si>
  <si>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</si>
  <si>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</si>
  <si>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</si>
  <si>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</si>
  <si>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</si>
  <si>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</si>
  <si>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</si>
  <si>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</si>
  <si>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</si>
  <si>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</si>
  <si>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</si>
  <si>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</si>
  <si>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</si>
  <si>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</si>
  <si>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</si>
  <si>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</si>
  <si>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</si>
  <si>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</si>
  <si>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</si>
  <si>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</si>
  <si>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</si>
  <si>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</si>
  <si>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</si>
  <si>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</si>
  <si>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</si>
  <si>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</si>
  <si>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</si>
  <si>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</si>
  <si>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</si>
  <si>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</si>
  <si>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</si>
  <si>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</si>
  <si>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</si>
  <si>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</si>
  <si>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</si>
  <si>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</si>
  <si>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</si>
  <si>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</si>
  <si>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</si>
  <si>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</si>
  <si>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</si>
  <si>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</si>
  <si>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</si>
  <si>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</si>
  <si>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</si>
  <si>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</si>
  <si>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</si>
  <si>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</si>
  <si>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</si>
  <si>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</si>
  <si>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</si>
  <si>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</si>
  <si>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</si>
  <si>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</si>
  <si>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</si>
  <si>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</si>
  <si>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</si>
  <si>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</si>
  <si>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</si>
  <si>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</si>
  <si>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</si>
  <si>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</si>
  <si>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</si>
  <si>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</si>
  <si>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</si>
  <si>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</si>
  <si>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</si>
  <si>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</si>
  <si>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</si>
  <si>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</si>
  <si>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</si>
  <si>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</si>
  <si>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</si>
  <si>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</si>
  <si>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</si>
  <si>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</si>
  <si>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</si>
  <si>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</si>
  <si>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</si>
  <si>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</si>
  <si>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</si>
  <si>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</si>
  <si>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</si>
  <si>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</si>
  <si>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</si>
  <si>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</si>
  <si>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</si>
  <si>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</si>
  <si>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</si>
  <si>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</si>
  <si>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</si>
  <si>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</si>
  <si>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</si>
  <si>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</si>
  <si>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</si>
  <si>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</si>
  <si>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</si>
  <si>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</si>
  <si>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</si>
  <si>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</si>
  <si>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</si>
  <si>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</si>
  <si>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</si>
  <si>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</si>
  <si>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</si>
  <si>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</si>
  <si>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</si>
  <si>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</si>
  <si>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</si>
  <si>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</si>
  <si>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</si>
  <si>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</si>
  <si>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</si>
  <si>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</si>
  <si>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</si>
  <si>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</si>
  <si>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</si>
  <si>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</si>
  <si>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</si>
  <si>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</si>
  <si>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</si>
  <si>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</si>
  <si>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</si>
  <si>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</si>
  <si>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</si>
  <si>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</si>
  <si>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</si>
  <si>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</si>
  <si>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</si>
  <si>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</si>
  <si>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</si>
  <si>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</si>
  <si>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</si>
  <si>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</si>
  <si>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</si>
  <si>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</si>
  <si>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</si>
  <si>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</si>
  <si>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</si>
  <si>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</si>
  <si>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</si>
  <si>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</si>
  <si>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</si>
  <si>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</si>
  <si>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</si>
  <si>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</si>
  <si>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</si>
  <si>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</si>
  <si>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</si>
  <si>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</si>
  <si>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</si>
  <si>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</si>
  <si>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</si>
  <si>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</si>
  <si>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</si>
  <si>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</si>
  <si>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</si>
  <si>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</si>
  <si>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</si>
  <si>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</si>
  <si>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</si>
  <si>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</si>
  <si>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</si>
  <si>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</si>
  <si>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</si>
  <si>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</si>
  <si>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</si>
  <si>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</si>
  <si>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</si>
  <si>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</si>
  <si>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</si>
  <si>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</si>
  <si>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</si>
  <si>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</si>
  <si>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</si>
  <si>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</si>
  <si>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</si>
  <si>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</si>
  <si>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</si>
  <si>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</si>
  <si>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</si>
  <si>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</si>
  <si>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</si>
  <si>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</si>
  <si>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</si>
  <si>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</si>
  <si>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</si>
  <si>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</si>
  <si>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</si>
  <si>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</si>
  <si>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</si>
  <si>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</si>
  <si>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</si>
  <si>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</si>
  <si>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</si>
  <si>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</si>
  <si>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</si>
  <si>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</si>
  <si>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</si>
  <si>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</si>
  <si>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</si>
  <si>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</si>
  <si>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</si>
  <si>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</si>
  <si>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</si>
  <si>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</si>
  <si>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</si>
  <si>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</si>
  <si>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</si>
  <si>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</si>
  <si>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</si>
  <si>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</si>
  <si>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</si>
  <si>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</si>
  <si>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</si>
  <si>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</si>
  <si>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</si>
  <si>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</si>
  <si>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</si>
  <si>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</si>
  <si>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</si>
  <si>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</si>
  <si>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</si>
  <si>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</si>
  <si>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</si>
  <si>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</si>
  <si>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</si>
  <si>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</si>
  <si>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</si>
  <si>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</si>
  <si>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</si>
  <si>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</si>
  <si>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</si>
  <si>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</si>
  <si>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</si>
  <si>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</si>
  <si>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</si>
  <si>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</si>
  <si>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</si>
  <si>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</si>
  <si>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</si>
  <si>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</si>
  <si>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</si>
  <si>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</si>
  <si>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</si>
  <si>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</si>
  <si>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</si>
  <si>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</si>
  <si>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</si>
  <si>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</si>
  <si>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</si>
  <si>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</si>
  <si>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</si>
  <si>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</si>
  <si>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</si>
  <si>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</si>
  <si>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</si>
  <si>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</si>
  <si>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</si>
  <si>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</si>
  <si>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</si>
  <si>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</si>
  <si>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</si>
  <si>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</si>
  <si>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</si>
  <si>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</si>
  <si>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</si>
  <si>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</si>
  <si>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</si>
  <si>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</si>
  <si>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</si>
  <si>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</si>
  <si>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</si>
  <si>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</si>
  <si>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</si>
  <si>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</si>
  <si>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</si>
  <si>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</si>
  <si>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</si>
  <si>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</si>
  <si>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</si>
  <si>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</si>
  <si>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</si>
  <si>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</si>
  <si>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</si>
  <si>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</si>
  <si>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</si>
  <si>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</si>
  <si>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</si>
  <si>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</si>
  <si>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</si>
  <si>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</si>
  <si>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</si>
  <si>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</si>
  <si>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</si>
  <si>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</si>
  <si>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</si>
  <si>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</si>
  <si>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</si>
  <si>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</si>
  <si>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</si>
  <si>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</si>
  <si>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</si>
  <si>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</si>
  <si>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</si>
  <si>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</si>
  <si>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</si>
  <si>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</si>
  <si>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</si>
  <si>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</si>
  <si>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</si>
  <si>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</si>
  <si>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</si>
  <si>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</si>
  <si>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</si>
  <si>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</si>
  <si>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</si>
  <si>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</si>
  <si>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</si>
  <si>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</si>
  <si>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</si>
  <si>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</si>
  <si>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</si>
  <si>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</si>
  <si>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</si>
  <si>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</si>
  <si>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</si>
  <si>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</si>
  <si>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</si>
  <si>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</si>
  <si>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</si>
  <si>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</si>
  <si>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</si>
  <si>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</si>
  <si>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</si>
  <si>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</si>
  <si>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</si>
  <si>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</si>
  <si>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</si>
  <si>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</si>
  <si>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</si>
  <si>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</si>
  <si>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</si>
  <si>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</si>
  <si>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</si>
  <si>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</si>
  <si>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</si>
  <si>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</si>
  <si>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</si>
  <si>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</si>
  <si>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</si>
  <si>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</si>
  <si>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</si>
  <si>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</si>
  <si>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</si>
  <si>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</si>
  <si>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</si>
  <si>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</si>
  <si>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</si>
  <si>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</si>
  <si>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</si>
  <si>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</si>
  <si>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</si>
  <si>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</si>
  <si>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</si>
  <si>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</si>
  <si>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</si>
  <si>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</si>
  <si>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</si>
  <si>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</si>
  <si>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</si>
  <si>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</si>
  <si>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</si>
  <si>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</si>
  <si>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</si>
  <si>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</si>
  <si>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</si>
  <si>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</si>
  <si>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</si>
  <si>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</si>
  <si>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</si>
  <si>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</si>
  <si>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</si>
  <si>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</si>
  <si>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</si>
  <si>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</si>
  <si>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</si>
  <si>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</si>
  <si>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</si>
  <si>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</si>
  <si>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</si>
  <si>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</si>
  <si>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</si>
  <si>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</si>
  <si>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</si>
  <si>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</si>
  <si>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</si>
  <si>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</si>
  <si>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</si>
  <si>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</si>
  <si>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</si>
  <si>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</si>
  <si>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</si>
  <si>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</si>
  <si>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</si>
  <si>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</si>
  <si>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</si>
  <si>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</si>
  <si>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</si>
  <si>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</si>
  <si>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</si>
  <si>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</si>
  <si>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</si>
  <si>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</si>
  <si>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</si>
  <si>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</si>
  <si>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</si>
  <si>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</si>
  <si>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</si>
  <si>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</si>
  <si>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</si>
  <si>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</si>
  <si>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</si>
  <si>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</si>
  <si>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</si>
  <si>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</si>
  <si>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</si>
  <si>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</si>
  <si>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</si>
  <si>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</si>
  <si>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</si>
  <si>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</si>
  <si>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</si>
  <si>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</si>
  <si>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</si>
  <si>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</si>
  <si>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</si>
  <si>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</si>
  <si>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</si>
  <si>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</si>
  <si>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</si>
  <si>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</si>
  <si>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</si>
  <si>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</si>
  <si>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</si>
  <si>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</si>
  <si>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</si>
  <si>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</si>
  <si>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</si>
  <si>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</si>
  <si>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</si>
  <si>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</si>
  <si>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</si>
  <si>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</si>
  <si>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</si>
  <si>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</si>
  <si>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</si>
  <si>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</si>
  <si>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</si>
  <si>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</si>
  <si>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</si>
  <si>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</si>
  <si>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</si>
  <si>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</si>
  <si>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</si>
  <si>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</si>
  <si>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</si>
  <si>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</si>
  <si>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</si>
  <si>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</si>
  <si>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</si>
  <si>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</si>
  <si>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</si>
  <si>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</si>
  <si>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</si>
  <si>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</si>
  <si>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</si>
  <si>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</si>
  <si>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</si>
  <si>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</si>
  <si>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</si>
  <si>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</si>
  <si>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</si>
  <si>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</si>
  <si>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</si>
  <si>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</si>
  <si>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</si>
  <si>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</si>
  <si>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</si>
  <si>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</si>
  <si>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</si>
  <si>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</si>
  <si>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</si>
  <si>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</si>
  <si>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</si>
  <si>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</si>
  <si>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</si>
  <si>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</si>
  <si>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</si>
  <si>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</si>
  <si>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</si>
  <si>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</si>
  <si>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</si>
  <si>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</si>
  <si>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</si>
  <si>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</si>
  <si>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</si>
  <si>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</si>
  <si>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</si>
  <si>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</si>
  <si>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</si>
  <si>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</si>
  <si>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</si>
  <si>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</si>
  <si>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</si>
  <si>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</si>
  <si>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</si>
  <si>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</si>
  <si>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</si>
  <si>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</si>
  <si>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</si>
  <si>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</si>
  <si>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</si>
  <si>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</si>
  <si>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</si>
  <si>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</si>
  <si>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</si>
  <si>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</si>
  <si>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</si>
  <si>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</si>
  <si>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</si>
  <si>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</si>
  <si>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</si>
  <si>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</si>
  <si>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</si>
  <si>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</si>
  <si>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</si>
  <si>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</si>
  <si>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</si>
  <si>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</si>
  <si>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</si>
  <si>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</si>
  <si>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</si>
  <si>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</si>
  <si>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</si>
  <si>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</si>
  <si>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</si>
  <si>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</si>
  <si>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</si>
  <si>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</si>
  <si>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</si>
  <si>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</si>
  <si>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</si>
  <si>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</si>
  <si>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</si>
  <si>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</si>
  <si>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</si>
  <si>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</si>
  <si>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</si>
  <si>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</si>
  <si>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</si>
  <si>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</si>
  <si>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</si>
  <si>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</si>
  <si>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</si>
  <si>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</si>
  <si>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</si>
  <si>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</si>
  <si>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</si>
  <si>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</si>
  <si>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</si>
  <si>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</si>
  <si>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</si>
  <si>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</si>
  <si>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</si>
  <si>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</si>
  <si>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</si>
  <si>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</si>
  <si>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</si>
  <si>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</si>
  <si>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</si>
  <si>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</si>
  <si>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</si>
  <si>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</si>
  <si>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</si>
  <si>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</si>
  <si>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</si>
  <si>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</si>
  <si>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</si>
  <si>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</si>
  <si>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</si>
  <si>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</si>
  <si>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</si>
  <si>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</si>
  <si>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</si>
  <si>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</si>
  <si>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</si>
  <si>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</si>
  <si>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</si>
  <si>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</si>
  <si>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</si>
  <si>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</si>
  <si>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</si>
  <si>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</si>
  <si>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</si>
  <si>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</si>
  <si>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</si>
  <si>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</si>
  <si>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</si>
  <si>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</si>
  <si>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</si>
  <si>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</si>
  <si>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</si>
  <si>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</si>
  <si>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</si>
  <si>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</si>
  <si>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</si>
  <si>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</si>
  <si>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</si>
  <si>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</si>
  <si>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</si>
  <si>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</si>
  <si>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</si>
  <si>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</si>
  <si>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</si>
  <si>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</si>
  <si>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</si>
  <si>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</si>
  <si>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</si>
  <si>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</si>
  <si>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</si>
  <si>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</si>
  <si>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</si>
  <si>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</si>
  <si>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</si>
  <si>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</si>
  <si>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</si>
  <si>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</si>
  <si>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</si>
  <si>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</si>
  <si>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</si>
  <si>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</si>
  <si>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</si>
  <si>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</si>
  <si>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</si>
  <si>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</si>
  <si>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</si>
  <si>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</si>
  <si>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</si>
  <si>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</si>
  <si>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</si>
  <si>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</si>
  <si>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</si>
  <si>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</si>
  <si>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</si>
  <si>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</si>
  <si>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</si>
  <si>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</si>
  <si>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</si>
  <si>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</si>
  <si>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</si>
  <si>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</si>
  <si>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</si>
  <si>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</si>
  <si>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</si>
  <si>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</si>
  <si>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</si>
  <si>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</si>
  <si>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</si>
  <si>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</si>
  <si>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</si>
  <si>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</si>
  <si>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</si>
  <si>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</si>
  <si>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</si>
  <si>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</si>
  <si>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</si>
  <si>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</si>
  <si>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</si>
  <si>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</si>
  <si>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</si>
  <si>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</si>
  <si>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</si>
  <si>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</si>
  <si>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</si>
  <si>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</si>
  <si>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</si>
  <si>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</si>
  <si>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</si>
  <si>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</si>
  <si>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</si>
  <si>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</si>
  <si>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</si>
  <si>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</si>
  <si>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</si>
  <si>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</si>
  <si>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</si>
  <si>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</si>
  <si>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</si>
  <si>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</si>
  <si>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</si>
  <si>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</si>
  <si>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</si>
  <si>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</si>
  <si>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</si>
  <si>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</si>
  <si>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</si>
  <si>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</si>
  <si>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</si>
  <si>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</si>
  <si>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</si>
  <si>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</si>
  <si>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</si>
  <si>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</si>
  <si>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</si>
  <si>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</si>
  <si>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</si>
  <si>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</si>
  <si>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</si>
  <si>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</si>
  <si>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</si>
  <si>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</si>
  <si>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</si>
  <si>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</si>
  <si>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</si>
  <si>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</si>
  <si>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</si>
  <si>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</si>
  <si>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</si>
  <si>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</si>
  <si>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</si>
  <si>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</si>
  <si>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</si>
  <si>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</si>
  <si>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</si>
  <si>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</si>
  <si>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</si>
  <si>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</si>
  <si>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</si>
  <si>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</si>
  <si>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</si>
  <si>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</si>
  <si>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</si>
  <si>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</si>
  <si>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</si>
  <si>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</si>
  <si>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</si>
  <si>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</si>
  <si>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</si>
  <si>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</si>
  <si>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</si>
  <si>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</si>
  <si>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</si>
  <si>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</si>
  <si>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</si>
  <si>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</si>
  <si>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</si>
  <si>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</si>
  <si>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</si>
  <si>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</si>
  <si>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</si>
  <si>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</si>
  <si>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</si>
  <si>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</si>
  <si>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</si>
  <si>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</si>
  <si>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</si>
  <si>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</si>
  <si>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</si>
  <si>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</si>
  <si>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</si>
  <si>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</si>
  <si>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</si>
  <si>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</si>
  <si>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</si>
  <si>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</si>
  <si>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</si>
  <si>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</si>
  <si>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</si>
  <si>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</si>
  <si>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</si>
  <si>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</si>
  <si>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</si>
  <si>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</si>
  <si>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</si>
  <si>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</si>
  <si>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</si>
  <si>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</si>
  <si>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</si>
  <si>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</si>
  <si>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</si>
  <si>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</si>
  <si>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</si>
  <si>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</si>
  <si>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</si>
  <si>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</si>
  <si>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</si>
  <si>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</si>
  <si>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</si>
  <si>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</si>
  <si>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</si>
  <si>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</si>
  <si>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</si>
  <si>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</si>
  <si>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</si>
  <si>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</si>
  <si>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</si>
  <si>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</si>
  <si>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</si>
  <si>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</si>
  <si>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</si>
  <si>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</si>
  <si>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</si>
  <si>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</si>
  <si>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</si>
  <si>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</si>
  <si>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</si>
  <si>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</si>
  <si>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</si>
  <si>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</si>
  <si>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</si>
  <si>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</si>
  <si>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</si>
  <si>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</si>
  <si>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</si>
  <si>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</si>
  <si>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</si>
  <si>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</si>
  <si>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</si>
  <si>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</si>
  <si>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</si>
  <si>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</si>
  <si>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</si>
  <si>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</si>
  <si>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</si>
  <si>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</si>
  <si>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</si>
  <si>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</si>
  <si>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</si>
  <si>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</si>
  <si>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</si>
  <si>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</si>
  <si>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</si>
  <si>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</si>
  <si>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</si>
  <si>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</si>
  <si>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</si>
  <si>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</si>
  <si>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</si>
  <si>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</si>
  <si>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</si>
  <si>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</si>
  <si>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</si>
  <si>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</si>
  <si>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</si>
  <si>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</si>
  <si>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</si>
  <si>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</si>
  <si>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</si>
  <si>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</si>
  <si>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</si>
  <si>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</si>
  <si>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</si>
  <si>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</si>
  <si>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</si>
  <si>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</si>
  <si>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</si>
  <si>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</si>
  <si>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</si>
  <si>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</si>
  <si>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</si>
  <si>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</si>
  <si>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</si>
  <si>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</si>
  <si>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</si>
  <si>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</si>
  <si>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</si>
  <si>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</si>
  <si>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</si>
  <si>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</si>
  <si>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</si>
  <si>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</si>
  <si>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</si>
  <si>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</si>
  <si>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</si>
  <si>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</si>
  <si>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</si>
  <si>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</si>
  <si>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</si>
  <si>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</si>
  <si>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</si>
  <si>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</si>
  <si>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</si>
  <si>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</si>
  <si>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</si>
  <si>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</si>
  <si>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</si>
  <si>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</si>
  <si>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</si>
  <si>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</si>
  <si>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</si>
  <si>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</si>
  <si>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</si>
  <si>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</si>
  <si>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</si>
  <si>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</si>
  <si>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</si>
  <si>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</si>
  <si>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</si>
  <si>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</si>
  <si>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</si>
  <si>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</si>
  <si>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</si>
  <si>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</si>
  <si>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</si>
  <si>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</si>
  <si>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</si>
  <si>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</si>
  <si>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</si>
  <si>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</si>
  <si>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</si>
  <si>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</si>
  <si>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</si>
  <si>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</si>
  <si>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</si>
  <si>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</si>
  <si>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</si>
  <si>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</si>
  <si>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</si>
  <si>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</si>
  <si>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</si>
  <si>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</si>
  <si>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</si>
  <si>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</si>
  <si>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</si>
  <si>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</si>
  <si>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</si>
  <si>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</si>
  <si>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</si>
  <si>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</si>
  <si>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</si>
  <si>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</si>
  <si>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</si>
  <si>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</si>
  <si>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</si>
  <si>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</si>
  <si>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</si>
  <si>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</si>
  <si>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</si>
  <si>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</si>
  <si>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</si>
  <si>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</si>
  <si>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</si>
  <si>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</si>
  <si>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</si>
  <si>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</si>
  <si>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</si>
  <si>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</si>
  <si>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</si>
  <si>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</si>
  <si>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</si>
  <si>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</si>
  <si>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</si>
  <si>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</si>
  <si>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</si>
  <si>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</si>
  <si>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</si>
  <si>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</si>
  <si>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</si>
  <si>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</si>
  <si>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</si>
  <si>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</si>
  <si>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</si>
  <si>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</si>
  <si>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</si>
  <si>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</si>
  <si>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</si>
  <si>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</si>
  <si>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</si>
  <si>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</si>
  <si>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</si>
  <si>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</si>
  <si>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</si>
  <si>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</si>
  <si>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</si>
  <si>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</si>
  <si>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</si>
  <si>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</si>
  <si>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</si>
  <si>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</si>
  <si>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</si>
  <si>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</si>
  <si>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</si>
  <si>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</si>
  <si>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</si>
  <si>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</si>
  <si>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</si>
  <si>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</si>
  <si>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</si>
  <si>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</si>
  <si>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</si>
  <si>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</si>
  <si>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</si>
  <si>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</si>
  <si>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</si>
  <si>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</si>
  <si>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</si>
  <si>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</si>
  <si>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</si>
  <si>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</si>
  <si>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</si>
  <si>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</si>
  <si>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</si>
  <si>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</si>
  <si>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</si>
  <si>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</si>
  <si>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</si>
  <si>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</si>
  <si>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</si>
  <si>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</si>
  <si>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</si>
  <si>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</si>
  <si>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</si>
  <si>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</si>
  <si>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</si>
  <si>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</si>
  <si>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</si>
  <si>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</si>
  <si>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</si>
  <si>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</si>
  <si>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</si>
  <si>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</si>
  <si>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</si>
  <si>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</si>
  <si>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</si>
  <si>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</si>
  <si>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</si>
  <si>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</si>
  <si>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</si>
  <si>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</si>
  <si>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</si>
  <si>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</si>
  <si>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</si>
  <si>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</si>
  <si>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</si>
  <si>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</si>
  <si>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</si>
  <si>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</si>
  <si>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</si>
  <si>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</si>
  <si>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</si>
  <si>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</si>
  <si>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</si>
  <si>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</si>
  <si>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</si>
  <si>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</si>
  <si>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</si>
  <si>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</si>
  <si>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</si>
  <si>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</si>
  <si>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</si>
  <si>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</si>
  <si>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</si>
  <si>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</si>
  <si>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</si>
  <si>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</si>
  <si>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</si>
  <si>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</si>
  <si>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</si>
  <si>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</si>
  <si>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</si>
  <si>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</si>
  <si>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</si>
  <si>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</si>
  <si>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</si>
  <si>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</si>
  <si>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</si>
  <si>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</si>
  <si>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</si>
  <si>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</si>
  <si>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</si>
  <si>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</si>
  <si>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</si>
  <si>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</si>
  <si>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</si>
  <si>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</si>
  <si>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</si>
  <si>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</si>
  <si>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</si>
  <si>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</si>
  <si>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</si>
  <si>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</si>
  <si>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</si>
  <si>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</si>
  <si>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</si>
  <si>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</si>
  <si>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</si>
  <si>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</si>
  <si>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</si>
  <si>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</si>
  <si>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</si>
  <si>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</si>
  <si>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</si>
  <si>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</si>
  <si>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</si>
  <si>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</si>
  <si>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</si>
  <si>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</si>
  <si>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</si>
  <si>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</si>
  <si>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</si>
  <si>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</si>
  <si>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</si>
  <si>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</si>
  <si>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</si>
  <si>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</si>
  <si>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</si>
  <si>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</si>
  <si>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</si>
  <si>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</si>
  <si>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</si>
  <si>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</si>
  <si>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</si>
  <si>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</si>
  <si>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</si>
  <si>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</si>
  <si>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</si>
  <si>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</si>
  <si>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</si>
  <si>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</si>
  <si>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</si>
  <si>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</si>
  <si>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</si>
  <si>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</si>
  <si>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</si>
  <si>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</si>
  <si>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</si>
  <si>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</si>
  <si>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</si>
  <si>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</si>
  <si>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</si>
  <si>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</si>
  <si>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</si>
  <si>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</si>
  <si>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</si>
  <si>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</si>
  <si>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</si>
  <si>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</si>
  <si>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</si>
  <si>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</si>
  <si>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</si>
  <si>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</si>
  <si>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</si>
  <si>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</si>
  <si>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</si>
  <si>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</si>
  <si>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</si>
  <si>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</si>
  <si>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</si>
  <si>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</si>
  <si>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</si>
  <si>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</si>
  <si>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</si>
  <si>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</si>
  <si>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</si>
  <si>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</si>
  <si>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</si>
  <si>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</si>
  <si>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</si>
  <si>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</si>
  <si>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</si>
  <si>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</si>
  <si>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</si>
  <si>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</si>
  <si>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</si>
  <si>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</si>
  <si>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</si>
  <si>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</si>
  <si>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</si>
  <si>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</si>
  <si>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</si>
  <si>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</si>
  <si>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</si>
  <si>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</si>
  <si>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</si>
  <si>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</si>
  <si>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</si>
  <si>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</si>
  <si>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</si>
  <si>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</si>
  <si>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</si>
  <si>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</si>
  <si>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</si>
  <si>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</si>
  <si>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</si>
  <si>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</si>
  <si>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</si>
  <si>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</si>
  <si>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</si>
  <si>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</si>
  <si>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</si>
  <si>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</si>
  <si>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</si>
  <si>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</si>
  <si>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</si>
  <si>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</si>
  <si>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</si>
  <si>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</si>
  <si>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</si>
  <si>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</si>
  <si>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</si>
  <si>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</si>
  <si>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</si>
  <si>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</si>
  <si>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</si>
  <si>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</si>
  <si>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</si>
  <si>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</si>
  <si>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</si>
  <si>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</si>
  <si>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</si>
  <si>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</si>
  <si>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</si>
  <si>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</si>
  <si>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</si>
  <si>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</si>
  <si>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</si>
  <si>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</si>
  <si>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</si>
  <si>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</si>
  <si>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</si>
  <si>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</si>
  <si>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</si>
  <si>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</si>
  <si>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</si>
  <si>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</si>
  <si>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</si>
  <si>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</si>
  <si>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</si>
  <si>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</si>
  <si>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</si>
  <si>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</si>
  <si>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</si>
  <si>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</si>
  <si>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</si>
  <si>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</si>
  <si>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</si>
  <si>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</si>
  <si>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</si>
  <si>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</si>
  <si>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</si>
  <si>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</si>
  <si>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</si>
  <si>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</si>
  <si>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</si>
  <si>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</si>
  <si>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</si>
  <si>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</si>
  <si>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</si>
  <si>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</si>
  <si>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</si>
  <si>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</si>
  <si>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</si>
  <si>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</si>
  <si>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</si>
  <si>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</si>
  <si>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</si>
  <si>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</si>
  <si>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</si>
  <si>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</si>
  <si>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</si>
  <si>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</si>
  <si>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</si>
  <si>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</si>
  <si>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</si>
  <si>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</si>
  <si>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</si>
  <si>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</si>
  <si>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</si>
  <si>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</si>
  <si>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</si>
  <si>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</si>
  <si>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</si>
  <si>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</si>
  <si>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</si>
  <si>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</si>
  <si>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</si>
  <si>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</si>
  <si>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</si>
  <si>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</si>
  <si>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</si>
  <si>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</si>
  <si>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</si>
  <si>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</si>
  <si>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</si>
  <si>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</si>
  <si>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</si>
  <si>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</si>
  <si>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</si>
  <si>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</si>
  <si>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</si>
  <si>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</si>
  <si>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</si>
  <si>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</si>
  <si>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</si>
  <si>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</si>
  <si>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</si>
  <si>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</si>
  <si>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</si>
  <si>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</si>
  <si>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</si>
  <si>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</si>
  <si>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</si>
  <si>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</si>
  <si>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</si>
  <si>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</si>
  <si>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</si>
  <si>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</si>
  <si>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</si>
  <si>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</si>
  <si>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</si>
  <si>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</si>
  <si>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</si>
  <si>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</si>
  <si>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</si>
  <si>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</si>
  <si>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</si>
  <si>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</si>
  <si>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</si>
  <si>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</si>
  <si>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</si>
  <si>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</si>
  <si>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</si>
  <si>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</si>
  <si>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</si>
  <si>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</si>
  <si>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</si>
  <si>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</si>
  <si>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</si>
  <si>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</si>
  <si>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</si>
  <si>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</si>
  <si>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</si>
  <si>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</si>
  <si>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</si>
  <si>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</si>
  <si>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</si>
  <si>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</si>
  <si>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</si>
  <si>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</si>
  <si>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</si>
  <si>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</si>
  <si>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</si>
  <si>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</si>
  <si>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</si>
  <si>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</si>
  <si>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</si>
  <si>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</si>
  <si>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</si>
  <si>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</si>
  <si>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</si>
  <si>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</si>
  <si>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</si>
  <si>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</si>
  <si>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</si>
  <si>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</si>
  <si>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</si>
  <si>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</si>
  <si>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</si>
  <si>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</si>
  <si>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</si>
  <si>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</si>
  <si>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</si>
  <si>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</si>
  <si>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</si>
  <si>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</si>
  <si>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</si>
  <si>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</si>
  <si>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</si>
  <si>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</si>
  <si>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</si>
  <si>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</si>
  <si>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</si>
  <si>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</si>
  <si>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</si>
  <si>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</si>
  <si>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</si>
  <si>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</si>
  <si>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</si>
  <si>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</si>
  <si>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</si>
  <si>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</si>
  <si>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</si>
  <si>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</si>
  <si>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</si>
  <si>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</si>
  <si>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</si>
  <si>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</si>
  <si>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</si>
  <si>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</si>
  <si>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</si>
  <si>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</si>
  <si>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</si>
  <si>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</si>
  <si>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</si>
  <si>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</si>
  <si>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</si>
  <si>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</si>
  <si>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</si>
  <si>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</si>
  <si>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</si>
  <si>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</si>
  <si>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</si>
  <si>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</si>
  <si>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</si>
  <si>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</si>
  <si>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</si>
  <si>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</si>
  <si>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</si>
  <si>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</si>
  <si>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</si>
  <si>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</si>
  <si>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</si>
  <si>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</si>
  <si>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</si>
  <si>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</si>
  <si>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</si>
  <si>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</si>
  <si>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</si>
  <si>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</si>
  <si>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</si>
  <si>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</si>
  <si>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</si>
  <si>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</si>
  <si>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</si>
  <si>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</si>
  <si>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</si>
  <si>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</si>
  <si>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</si>
  <si>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</si>
  <si>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</si>
  <si>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</si>
  <si>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</si>
  <si>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</si>
  <si>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</si>
  <si>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</si>
  <si>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</si>
  <si>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</si>
  <si>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</si>
  <si>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</si>
  <si>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</si>
  <si>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</si>
  <si>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</si>
  <si>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</si>
  <si>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</si>
  <si>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</si>
  <si>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</si>
  <si>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</si>
  <si>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</si>
  <si>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</si>
  <si>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</si>
  <si>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</si>
  <si>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</si>
  <si>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</si>
  <si>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</si>
  <si>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</si>
  <si>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</si>
  <si>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</si>
  <si>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</si>
  <si>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</si>
  <si>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</si>
  <si>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</si>
  <si>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</si>
  <si>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</si>
  <si>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</si>
  <si>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</si>
  <si>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</si>
  <si>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</si>
  <si>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</si>
  <si>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</si>
  <si>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</si>
  <si>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</si>
  <si>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</si>
  <si>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</si>
  <si>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</si>
  <si>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</si>
  <si>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</si>
  <si>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</si>
  <si>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</si>
  <si>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</si>
  <si>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</si>
  <si>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</si>
  <si>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</si>
  <si>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</si>
  <si>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</si>
  <si>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</si>
  <si>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</si>
  <si>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</si>
  <si>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</si>
  <si>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</si>
  <si>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</si>
  <si>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</si>
  <si>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</si>
  <si>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</si>
  <si>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</si>
  <si>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</si>
  <si>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</si>
  <si>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</si>
  <si>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</si>
  <si>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</si>
  <si>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</si>
  <si>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</si>
  <si>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</si>
  <si>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</si>
  <si>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</si>
  <si>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</si>
  <si>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</si>
  <si>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</si>
  <si>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</si>
  <si>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</si>
  <si>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</si>
  <si>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</si>
  <si>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</si>
  <si>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</si>
  <si>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</si>
  <si>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</si>
  <si>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</si>
  <si>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</si>
  <si>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</si>
  <si>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</si>
  <si>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</si>
  <si>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</si>
  <si>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</si>
  <si>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</si>
  <si>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</si>
  <si>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</si>
  <si>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</si>
  <si>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</si>
  <si>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</si>
  <si>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</si>
  <si>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</si>
  <si>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</si>
  <si>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</si>
  <si>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</si>
  <si>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</si>
  <si>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</si>
  <si>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</si>
  <si>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</si>
  <si>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</si>
  <si>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</si>
  <si>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</si>
  <si>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</si>
  <si>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</si>
  <si>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</si>
  <si>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</si>
  <si>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</si>
  <si>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</si>
  <si>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</si>
  <si>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</si>
  <si>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</si>
  <si>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</si>
  <si>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</si>
  <si>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</si>
  <si>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</si>
  <si>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</si>
  <si>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</si>
  <si>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</si>
  <si>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</si>
  <si>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</si>
  <si>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</si>
  <si>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</si>
  <si>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</si>
  <si>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</si>
  <si>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</si>
  <si>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</si>
  <si>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</si>
  <si>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</si>
  <si>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</si>
  <si>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</si>
  <si>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</si>
  <si>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</si>
  <si>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</si>
  <si>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</si>
  <si>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</si>
  <si>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</si>
  <si>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</si>
  <si>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</si>
  <si>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</si>
  <si>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</si>
  <si>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</si>
  <si>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</si>
  <si>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</si>
  <si>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</si>
  <si>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</si>
  <si>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</si>
  <si>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</si>
  <si>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</si>
  <si>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</si>
  <si>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</si>
  <si>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</si>
  <si>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</si>
  <si>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</si>
  <si>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</si>
  <si>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</si>
  <si>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</si>
  <si>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</si>
  <si>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</si>
  <si>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</si>
  <si>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</si>
  <si>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</si>
  <si>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</si>
  <si>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</si>
  <si>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</si>
  <si>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</si>
  <si>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</si>
  <si>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</si>
  <si>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</si>
  <si>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</si>
  <si>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</si>
  <si>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</si>
  <si>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</si>
  <si>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</si>
  <si>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</si>
  <si>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</si>
  <si>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</si>
  <si>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</si>
  <si>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</si>
  <si>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</si>
  <si>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</si>
  <si>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</si>
  <si>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</si>
  <si>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</si>
  <si>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</si>
  <si>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</si>
  <si>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</si>
  <si>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</si>
  <si>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</si>
  <si>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</si>
  <si>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</si>
  <si>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</si>
  <si>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</si>
  <si>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</si>
  <si>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</si>
  <si>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</si>
  <si>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</si>
  <si>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</si>
  <si>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</si>
  <si>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</si>
  <si>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</si>
  <si>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</si>
  <si>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</si>
  <si>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</si>
  <si>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</si>
  <si>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</si>
  <si>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</si>
  <si>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</si>
  <si>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</si>
  <si>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</si>
  <si>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</si>
  <si>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</si>
  <si>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</si>
  <si>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</si>
  <si>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</si>
  <si>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</si>
  <si>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</si>
  <si>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</si>
  <si>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</si>
  <si>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</si>
  <si>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</si>
  <si>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</si>
  <si>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</si>
  <si>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</si>
  <si>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</si>
  <si>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</si>
  <si>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</si>
  <si>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</si>
  <si>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</si>
  <si>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</si>
  <si>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</si>
  <si>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</si>
  <si>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</si>
  <si>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</si>
  <si>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</si>
  <si>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</si>
  <si>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</si>
  <si>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</si>
  <si>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</si>
  <si>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</si>
  <si>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</si>
  <si>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</si>
  <si>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</si>
  <si>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</si>
  <si>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</si>
  <si>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</si>
  <si>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</si>
  <si>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</si>
  <si>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</si>
  <si>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</si>
  <si>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</si>
  <si>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</si>
  <si>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</si>
  <si>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</si>
  <si>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</si>
  <si>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</si>
  <si>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</si>
  <si>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</si>
  <si>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</si>
  <si>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</si>
  <si>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</si>
  <si>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</si>
  <si>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</si>
  <si>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</si>
  <si>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</si>
  <si>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</si>
  <si>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</si>
  <si>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</si>
  <si>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</si>
  <si>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</si>
  <si>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</si>
  <si>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</si>
  <si>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</si>
  <si>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</si>
  <si>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</si>
  <si>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</si>
  <si>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</si>
  <si>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</si>
  <si>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</si>
  <si>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</si>
  <si>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</si>
  <si>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</si>
  <si>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</si>
  <si>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</si>
  <si>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</si>
  <si>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</si>
  <si>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</si>
  <si>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</si>
  <si>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</si>
  <si>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</si>
  <si>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</si>
  <si>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</si>
  <si>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</si>
  <si>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</si>
  <si>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</si>
  <si>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</si>
  <si>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</si>
  <si>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</si>
  <si>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</si>
  <si>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</si>
  <si>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</si>
  <si>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</si>
  <si>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</si>
  <si>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</si>
  <si>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</si>
  <si>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</si>
  <si>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</si>
  <si>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</si>
  <si>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</si>
  <si>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</si>
  <si>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</si>
  <si>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</si>
  <si>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</si>
  <si>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</si>
  <si>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</si>
  <si>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</si>
  <si>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</si>
  <si>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</si>
  <si>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</si>
  <si>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</si>
  <si>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</si>
  <si>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</si>
  <si>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</si>
  <si>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</si>
  <si>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</si>
  <si>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</si>
  <si>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</si>
  <si>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</si>
  <si>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</si>
  <si>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</si>
  <si>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</si>
  <si>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</si>
  <si>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</si>
  <si>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</si>
  <si>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</si>
  <si>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</si>
  <si>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</si>
  <si>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</si>
  <si>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</si>
  <si>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</si>
  <si>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</si>
  <si>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</si>
  <si>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</si>
  <si>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</si>
  <si>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</si>
  <si>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</si>
  <si>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</si>
  <si>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</si>
  <si>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</si>
  <si>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</si>
  <si>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</si>
  <si>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</si>
  <si>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</si>
  <si>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</si>
  <si>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</si>
  <si>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</si>
  <si>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</si>
  <si>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</si>
  <si>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</si>
  <si>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</si>
  <si>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</si>
  <si>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</si>
  <si>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</si>
  <si>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</si>
  <si>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</si>
  <si>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</si>
  <si>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</si>
  <si>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</si>
  <si>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</si>
  <si>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</si>
  <si>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</si>
  <si>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</si>
  <si>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</si>
  <si>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</si>
  <si>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</si>
  <si>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</si>
  <si>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</si>
  <si>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</si>
  <si>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</si>
  <si>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</si>
  <si>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</si>
  <si>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</si>
  <si>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</si>
  <si>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</si>
  <si>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</si>
  <si>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</si>
  <si>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</si>
  <si>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</si>
  <si>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</si>
  <si>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</si>
  <si>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</si>
  <si>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</si>
  <si>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</si>
  <si>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</si>
  <si>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</si>
  <si>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</si>
  <si>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</si>
  <si>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</si>
  <si>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</si>
  <si>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</si>
  <si>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</si>
  <si>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</si>
  <si>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</si>
  <si>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</si>
  <si>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</si>
  <si>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</si>
  <si>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</si>
  <si>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</si>
  <si>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</si>
  <si>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</si>
  <si>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</si>
  <si>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</si>
  <si>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</si>
  <si>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</si>
  <si>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</si>
  <si>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</si>
  <si>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</si>
  <si>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</si>
  <si>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</si>
  <si>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</si>
  <si>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</si>
  <si>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</si>
  <si>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</si>
  <si>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</si>
  <si>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</si>
  <si>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</si>
  <si>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</si>
  <si>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</si>
  <si>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</si>
  <si>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</si>
  <si>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</si>
  <si>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</si>
  <si>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</si>
  <si>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</si>
  <si>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</si>
  <si>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</si>
  <si>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</si>
  <si>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</si>
  <si>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</si>
  <si>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</si>
  <si>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</si>
  <si>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</si>
  <si>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</si>
  <si>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</si>
  <si>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</si>
  <si>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</si>
  <si>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</si>
  <si>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</si>
  <si>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</si>
  <si>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</si>
  <si>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</si>
  <si>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</si>
  <si>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</si>
  <si>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</si>
  <si>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</si>
  <si>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</si>
  <si>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</si>
  <si>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</si>
  <si>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</si>
  <si>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</si>
  <si>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</si>
  <si>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</si>
  <si>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</si>
  <si>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</si>
  <si>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</si>
  <si>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</si>
  <si>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</si>
  <si>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</si>
  <si>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</si>
  <si>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</si>
  <si>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</si>
  <si>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</si>
  <si>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</si>
  <si>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</si>
  <si>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</si>
  <si>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</si>
  <si>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</si>
  <si>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</si>
  <si>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</si>
  <si>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</si>
  <si>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</si>
  <si>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</si>
  <si>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</si>
  <si>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</si>
  <si>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</si>
  <si>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</si>
  <si>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</si>
  <si>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</si>
  <si>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</si>
  <si>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</si>
  <si>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</si>
  <si>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</si>
  <si>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</si>
  <si>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</si>
  <si>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</si>
  <si>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</si>
  <si>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</si>
  <si>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</si>
  <si>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</si>
  <si>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</si>
  <si>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</si>
  <si>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</si>
  <si>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</si>
  <si>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</si>
  <si>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</si>
  <si>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</si>
  <si>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</si>
  <si>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</si>
  <si>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</si>
  <si>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</si>
  <si>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</si>
  <si>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</si>
  <si>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</si>
  <si>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</si>
  <si>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</si>
  <si>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</si>
  <si>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</si>
  <si>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</si>
  <si>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</si>
  <si>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</si>
  <si>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</si>
  <si>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</si>
  <si>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</si>
  <si>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</si>
  <si>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</si>
  <si>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</si>
  <si>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</si>
  <si>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</si>
  <si>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</si>
  <si>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</si>
  <si>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</si>
  <si>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</si>
  <si>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</si>
  <si>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</si>
  <si>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</si>
  <si>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</si>
  <si>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</si>
  <si>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</si>
  <si>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</si>
  <si>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</si>
  <si>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</si>
  <si>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</si>
  <si>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</si>
  <si>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</si>
  <si>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</si>
  <si>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</si>
  <si>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</si>
  <si>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</si>
  <si>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</si>
  <si>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</si>
  <si>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</si>
  <si>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</si>
  <si>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</si>
  <si>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</si>
  <si>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</si>
  <si>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</si>
  <si>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</si>
  <si>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</si>
  <si>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</si>
  <si>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</si>
  <si>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</si>
  <si>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</si>
  <si>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</si>
  <si>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</si>
  <si>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</si>
  <si>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</si>
  <si>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</si>
  <si>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</si>
  <si>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</si>
  <si>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</si>
  <si>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</si>
  <si>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</si>
  <si>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</si>
  <si>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</si>
  <si>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</si>
  <si>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</si>
  <si>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</si>
  <si>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</si>
  <si>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</si>
  <si>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</si>
  <si>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</si>
  <si>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</si>
  <si>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</si>
  <si>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</si>
  <si>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</si>
  <si>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</si>
  <si>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</si>
  <si>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</si>
  <si>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</si>
  <si>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</si>
  <si>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</si>
  <si>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</si>
  <si>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</si>
  <si>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</si>
  <si>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</si>
  <si>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</si>
  <si>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</si>
  <si>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</si>
  <si>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</si>
  <si>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</si>
  <si>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</si>
  <si>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</si>
  <si>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</si>
  <si>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</si>
  <si>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</si>
  <si>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</si>
  <si>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</si>
  <si>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</si>
  <si>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</si>
  <si>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</si>
  <si>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</si>
  <si>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</si>
  <si>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</si>
  <si>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</si>
  <si>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</si>
  <si>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</si>
  <si>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</si>
  <si>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</si>
  <si>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</si>
  <si>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</si>
  <si>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</si>
  <si>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</si>
  <si>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</si>
  <si>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</si>
  <si>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</si>
  <si>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</si>
  <si>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</si>
  <si>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</si>
  <si>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</si>
  <si>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</si>
  <si>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</si>
  <si>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</si>
  <si>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</si>
  <si>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</si>
  <si>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</si>
  <si>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</si>
  <si>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</si>
  <si>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</si>
  <si>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</si>
  <si>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</si>
  <si>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</si>
  <si>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</si>
  <si>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</si>
  <si>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</si>
  <si>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</si>
  <si>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</si>
  <si>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</si>
  <si>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</si>
  <si>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</si>
  <si>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</si>
  <si>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</si>
  <si>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</si>
  <si>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</si>
  <si>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</si>
  <si>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</si>
  <si>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</si>
  <si>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</si>
  <si>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</si>
  <si>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</si>
  <si>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</si>
  <si>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</si>
  <si>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</si>
  <si>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</si>
  <si>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</si>
  <si>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</si>
  <si>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</si>
  <si>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</si>
  <si>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</si>
  <si>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</si>
  <si>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</si>
  <si>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</si>
  <si>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</si>
  <si>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</si>
  <si>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</si>
  <si>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</si>
  <si>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</si>
  <si>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</si>
  <si>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</si>
  <si>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</si>
  <si>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</si>
  <si>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</si>
  <si>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</si>
  <si>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</si>
  <si>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</si>
  <si>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</si>
  <si>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</si>
  <si>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</si>
  <si>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</si>
  <si>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</si>
  <si>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</si>
  <si>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</si>
  <si>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</si>
  <si>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</si>
  <si>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</si>
  <si>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</si>
  <si>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</si>
  <si>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</si>
  <si>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</si>
  <si>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</si>
  <si>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</si>
  <si>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</si>
  <si>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</si>
  <si>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</si>
  <si>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</si>
  <si>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</si>
  <si>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</si>
  <si>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</si>
  <si>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</si>
  <si>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</si>
  <si>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</si>
  <si>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</si>
  <si>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</si>
  <si>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</si>
  <si>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</si>
  <si>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</si>
  <si>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</si>
  <si>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</si>
  <si>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</si>
  <si>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</si>
  <si>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</si>
  <si>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</si>
  <si>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</si>
  <si>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</si>
  <si>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</si>
  <si>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</si>
  <si>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</si>
  <si>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</si>
  <si>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</si>
  <si>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</si>
  <si>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</si>
  <si>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</si>
  <si>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</si>
  <si>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</si>
  <si>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</si>
  <si>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</si>
  <si>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</si>
  <si>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</si>
  <si>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</si>
  <si>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</si>
  <si>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</si>
  <si>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</si>
  <si>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</si>
  <si>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</si>
  <si>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</si>
  <si>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</si>
  <si>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</si>
  <si>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</si>
  <si>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</si>
  <si>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</si>
  <si>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</si>
  <si>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</si>
  <si>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</si>
  <si>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</si>
  <si>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</si>
  <si>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</si>
  <si>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</si>
  <si>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</si>
  <si>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</si>
  <si>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</si>
  <si>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</si>
  <si>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</si>
  <si>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</si>
  <si>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</si>
  <si>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</si>
  <si>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</si>
  <si>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</si>
  <si>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</si>
  <si>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</si>
  <si>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</si>
  <si>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</si>
  <si>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</si>
  <si>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</si>
  <si>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</si>
  <si>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</si>
  <si>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</si>
  <si>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</si>
  <si>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</si>
  <si>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</si>
  <si>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</si>
  <si>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</si>
  <si>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</si>
  <si>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</si>
  <si>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</si>
  <si>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</si>
  <si>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</si>
  <si>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</si>
  <si>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</si>
  <si>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</si>
  <si>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</si>
  <si>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</si>
  <si>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</si>
  <si>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</si>
  <si>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</si>
  <si>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</si>
  <si>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</si>
  <si>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</si>
  <si>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</si>
  <si>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</si>
  <si>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</si>
  <si>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</si>
  <si>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</si>
  <si>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</si>
  <si>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</si>
  <si>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</si>
  <si>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</si>
  <si>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</si>
  <si>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</si>
  <si>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</si>
  <si>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</si>
  <si>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</si>
  <si>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</si>
  <si>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</si>
  <si>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</si>
  <si>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</si>
  <si>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</si>
  <si>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</si>
  <si>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</si>
  <si>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</si>
  <si>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</si>
  <si>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</si>
  <si>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</si>
  <si>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</si>
  <si>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</si>
  <si>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</si>
  <si>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</si>
  <si>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</si>
  <si>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</si>
  <si>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</si>
  <si>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</si>
  <si>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</si>
  <si>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</si>
  <si>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</si>
  <si>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</si>
  <si>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</si>
  <si>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</si>
  <si>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</si>
  <si>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</si>
  <si>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</si>
  <si>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</si>
  <si>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</si>
  <si>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</si>
  <si>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</si>
  <si>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</si>
  <si>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</si>
  <si>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</si>
  <si>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</si>
  <si>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</si>
  <si>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</si>
  <si>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</si>
  <si>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</si>
  <si>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</si>
  <si>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</si>
  <si>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</si>
  <si>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</si>
  <si>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</si>
  <si>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</si>
  <si>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</si>
  <si>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</si>
  <si>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</si>
  <si>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</si>
  <si>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</si>
  <si>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</si>
  <si>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</si>
  <si>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</si>
  <si>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</si>
  <si>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</si>
  <si>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</si>
  <si>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</si>
  <si>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</si>
  <si>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</si>
  <si>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</si>
  <si>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</si>
  <si>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</si>
  <si>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</si>
  <si>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</si>
  <si>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</si>
  <si>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</si>
  <si>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</si>
  <si>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</si>
  <si>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</si>
  <si>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</si>
  <si>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</si>
  <si>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</si>
  <si>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</si>
  <si>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</si>
  <si>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</si>
  <si>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</si>
  <si>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</si>
  <si>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</si>
  <si>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</si>
  <si>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</si>
  <si>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</si>
  <si>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</si>
  <si>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</si>
  <si>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</si>
  <si>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</si>
  <si>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</si>
  <si>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</si>
  <si>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</si>
  <si>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</si>
  <si>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</si>
  <si>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</si>
  <si>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</si>
  <si>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</si>
  <si>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</si>
  <si>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</si>
  <si>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</si>
  <si>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</si>
  <si>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</si>
  <si>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</si>
  <si>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</si>
  <si>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</si>
  <si>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</si>
  <si>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</si>
  <si>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</si>
  <si>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</si>
  <si>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</si>
  <si>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</si>
  <si>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</si>
  <si>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</si>
  <si>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</si>
  <si>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</si>
  <si>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</si>
  <si>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</si>
  <si>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</si>
  <si>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</si>
  <si>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</si>
  <si>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</si>
  <si>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</si>
  <si>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</si>
  <si>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</si>
  <si>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</si>
  <si>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</si>
  <si>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</si>
  <si>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</si>
  <si>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</si>
  <si>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</si>
  <si>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</si>
  <si>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</si>
  <si>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</si>
  <si>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</si>
  <si>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</si>
  <si>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</si>
  <si>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</si>
  <si>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</si>
  <si>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</si>
  <si>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</si>
  <si>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</si>
  <si>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</si>
  <si>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</si>
  <si>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</si>
  <si>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</si>
  <si>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</si>
  <si>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</si>
  <si>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</si>
  <si>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</si>
  <si>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</si>
  <si>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</si>
  <si>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</si>
  <si>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</si>
  <si>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</si>
  <si>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</si>
  <si>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</si>
  <si>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</si>
  <si>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</si>
  <si>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</si>
  <si>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</si>
  <si>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</si>
  <si>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</si>
  <si>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</si>
  <si>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</si>
  <si>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</si>
  <si>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</si>
  <si>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</si>
  <si>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</si>
  <si>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</si>
  <si>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</si>
  <si>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</si>
  <si>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</si>
  <si>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</si>
  <si>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</si>
  <si>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</si>
  <si>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</si>
  <si>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</si>
  <si>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</si>
  <si>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</si>
  <si>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</si>
  <si>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</si>
  <si>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</si>
  <si>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</si>
  <si>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</si>
  <si>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</si>
  <si>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</si>
  <si>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</si>
  <si>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</si>
  <si>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</si>
  <si>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</si>
  <si>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</si>
  <si>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</si>
  <si>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</si>
  <si>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</si>
  <si>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</si>
  <si>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</si>
  <si>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</si>
  <si>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</si>
  <si>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</si>
  <si>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</si>
  <si>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</si>
  <si>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</si>
  <si>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</si>
  <si>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</si>
  <si>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</si>
  <si>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</si>
  <si>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</si>
  <si>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</si>
  <si>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</si>
  <si>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</si>
  <si>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</si>
  <si>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</si>
  <si>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</si>
  <si>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</si>
  <si>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</si>
  <si>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</si>
  <si>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</si>
  <si>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</si>
  <si>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</si>
  <si>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</si>
  <si>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</si>
  <si>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</si>
  <si>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</si>
  <si>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</si>
  <si>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</si>
  <si>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</si>
  <si>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</si>
  <si>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</si>
  <si>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</si>
  <si>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</si>
  <si>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</si>
  <si>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</si>
  <si>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</si>
  <si>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</si>
  <si>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</si>
  <si>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</si>
  <si>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</si>
  <si>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</si>
  <si>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</si>
  <si>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</si>
  <si>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</si>
  <si>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</si>
  <si>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</si>
  <si>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</si>
  <si>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</si>
  <si>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</si>
  <si>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</si>
  <si>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</si>
  <si>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</si>
  <si>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</si>
  <si>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</si>
  <si>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</si>
  <si>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</si>
  <si>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</si>
  <si>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</si>
  <si>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</si>
  <si>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</si>
  <si>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</si>
  <si>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</si>
  <si>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</si>
  <si>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</si>
  <si>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</si>
  <si>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</si>
  <si>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</si>
  <si>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</si>
  <si>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</si>
  <si>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</si>
  <si>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</si>
  <si>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</si>
  <si>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</si>
  <si>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</si>
  <si>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</si>
  <si>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</si>
  <si>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</si>
  <si>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</si>
  <si>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</si>
  <si>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</si>
  <si>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</si>
  <si>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</si>
  <si>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</si>
  <si>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</si>
  <si>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</si>
  <si>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</si>
  <si>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</si>
  <si>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</si>
  <si>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</si>
  <si>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</si>
  <si>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</si>
  <si>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</si>
  <si>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</si>
  <si>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</si>
  <si>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</si>
  <si>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</si>
  <si>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</si>
  <si>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</si>
  <si>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</si>
  <si>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</si>
  <si>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</si>
  <si>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</si>
  <si>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</si>
  <si>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</si>
  <si>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</si>
  <si>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</si>
  <si>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</si>
  <si>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</si>
  <si>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</si>
  <si>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</si>
  <si>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</si>
  <si>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</si>
  <si>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</si>
  <si>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</si>
  <si>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</si>
  <si>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</si>
  <si>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</si>
  <si>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</si>
  <si>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</si>
  <si>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</si>
  <si>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</si>
  <si>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</si>
  <si>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</si>
  <si>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</si>
  <si>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</si>
  <si>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</si>
  <si>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</si>
  <si>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</si>
  <si>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</si>
  <si>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</si>
  <si>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</si>
  <si>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</si>
  <si>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</si>
  <si>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</si>
  <si>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</si>
  <si>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</si>
  <si>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</si>
  <si>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</si>
  <si>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</si>
  <si>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</si>
  <si>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</si>
  <si>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</si>
  <si>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</si>
  <si>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</si>
  <si>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</si>
  <si>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</si>
  <si>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</si>
  <si>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</si>
  <si>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</si>
  <si>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</si>
  <si>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</si>
  <si>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</si>
  <si>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</si>
  <si>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</si>
  <si>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</si>
  <si>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</si>
  <si>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</si>
  <si>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</si>
  <si>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</si>
  <si>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</si>
  <si>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</si>
  <si>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</si>
  <si>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</si>
  <si>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</si>
  <si>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</si>
  <si>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</si>
  <si>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</si>
  <si>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</si>
  <si>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</si>
  <si>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</si>
  <si>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</si>
  <si>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</si>
  <si>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</si>
  <si>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</si>
  <si>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</si>
  <si>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</si>
  <si>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</si>
  <si>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</si>
  <si>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</si>
  <si>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</si>
  <si>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</si>
  <si>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</si>
  <si>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</si>
  <si>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</si>
  <si>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</si>
  <si>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</si>
  <si>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</si>
  <si>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</si>
  <si>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</si>
  <si>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</si>
  <si>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</si>
  <si>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</si>
  <si>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</si>
  <si>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</si>
  <si>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</si>
  <si>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</si>
  <si>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</si>
  <si>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</si>
  <si>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</si>
  <si>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</si>
  <si>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</si>
  <si>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</si>
  <si>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</si>
  <si>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</si>
  <si>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</si>
  <si>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</si>
  <si>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</si>
  <si>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</si>
  <si>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</si>
  <si>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</si>
  <si>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</si>
  <si>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</si>
  <si>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</si>
  <si>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</si>
  <si>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</si>
  <si>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</si>
  <si>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</si>
  <si>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</si>
  <si>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</si>
  <si>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</si>
  <si>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</si>
  <si>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</si>
  <si>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</si>
  <si>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</si>
  <si>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</si>
  <si>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</si>
  <si>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</si>
  <si>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</si>
  <si>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</si>
  <si>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</si>
  <si>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</si>
  <si>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</si>
  <si>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</si>
  <si>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</si>
  <si>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</si>
  <si>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</si>
  <si>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</si>
  <si>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</si>
  <si>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</si>
  <si>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</si>
  <si>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</si>
  <si>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</si>
  <si>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</si>
  <si>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</si>
  <si>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</si>
  <si>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</si>
  <si>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</si>
  <si>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</si>
  <si>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</si>
  <si>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</si>
  <si>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</si>
  <si>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</si>
  <si>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</si>
  <si>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</si>
  <si>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</si>
  <si>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</si>
  <si>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</si>
  <si>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</si>
  <si>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</si>
  <si>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</si>
  <si>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</si>
  <si>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</si>
  <si>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</si>
  <si>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</si>
  <si>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</si>
  <si>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</si>
  <si>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</si>
  <si>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</si>
  <si>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</si>
  <si>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</si>
  <si>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</si>
  <si>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</si>
  <si>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</si>
  <si>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</si>
  <si>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</si>
  <si>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</si>
  <si>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</si>
  <si>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</si>
  <si>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</si>
  <si>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</si>
  <si>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</si>
  <si>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</si>
  <si>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</si>
  <si>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</si>
  <si>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</si>
  <si>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</si>
  <si>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</si>
  <si>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</si>
  <si>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</si>
  <si>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</si>
  <si>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</si>
  <si>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</si>
  <si>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</si>
  <si>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</si>
  <si>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</si>
  <si>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</si>
  <si>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</si>
  <si>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</si>
  <si>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</si>
  <si>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</si>
  <si>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</si>
  <si>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</si>
  <si>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</si>
  <si>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</si>
  <si>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</si>
  <si>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</si>
  <si>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</si>
  <si>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</si>
  <si>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</si>
  <si>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</si>
  <si>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</si>
  <si>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</si>
  <si>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</si>
  <si>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</si>
  <si>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</si>
  <si>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</si>
  <si>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</si>
  <si>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</si>
  <si>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</si>
  <si>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</si>
  <si>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</si>
  <si>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</si>
  <si>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</si>
  <si>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</si>
  <si>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</si>
  <si>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</si>
  <si>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</si>
  <si>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</si>
  <si>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</si>
  <si>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</si>
  <si>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</si>
  <si>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</si>
  <si>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</si>
  <si>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</si>
  <si>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</si>
  <si>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</si>
  <si>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</si>
  <si>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</si>
  <si>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</si>
  <si>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</si>
  <si>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</si>
  <si>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</si>
  <si>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</si>
  <si>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</si>
  <si>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</si>
  <si>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</si>
  <si>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</si>
  <si>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</si>
  <si>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</si>
  <si>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</si>
  <si>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</si>
  <si>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</si>
  <si>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</si>
  <si>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</si>
  <si>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</si>
  <si>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</si>
  <si>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</si>
  <si>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</si>
  <si>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</si>
  <si>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</si>
  <si>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</si>
  <si>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</si>
  <si>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</si>
  <si>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</si>
  <si>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</si>
  <si>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</si>
  <si>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</si>
  <si>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</si>
  <si>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</si>
  <si>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</si>
  <si>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</si>
  <si>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</si>
  <si>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</si>
  <si>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</si>
  <si>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</si>
  <si>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</si>
  <si>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</si>
  <si>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</si>
  <si>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</si>
  <si>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</si>
  <si>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</si>
  <si>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</si>
  <si>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</si>
  <si>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</si>
  <si>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</si>
  <si>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</si>
  <si>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</si>
  <si>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</si>
  <si>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</si>
  <si>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</si>
  <si>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</si>
  <si>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</si>
  <si>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</si>
  <si>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</si>
  <si>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</si>
  <si>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</si>
  <si>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</si>
  <si>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</si>
  <si>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</si>
  <si>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</si>
  <si>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</si>
  <si>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</si>
  <si>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</si>
  <si>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</si>
  <si>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</si>
  <si>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</si>
  <si>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</si>
  <si>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</si>
  <si>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</si>
  <si>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</si>
  <si>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</si>
  <si>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</si>
  <si>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</si>
  <si>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</si>
  <si>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</si>
  <si>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</si>
  <si>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</si>
  <si>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</si>
  <si>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</si>
  <si>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</si>
  <si>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</si>
  <si>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</si>
  <si>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</si>
  <si>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</si>
  <si>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</si>
  <si>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</si>
  <si>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</si>
  <si>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</si>
  <si>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</si>
  <si>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</si>
  <si>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</si>
  <si>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</si>
  <si>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</si>
  <si>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</si>
  <si>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</si>
  <si>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</si>
  <si>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</si>
  <si>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</si>
  <si>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</si>
  <si>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</si>
  <si>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</si>
  <si>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</si>
  <si>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</si>
  <si>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</si>
  <si>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</si>
  <si>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</si>
  <si>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</si>
  <si>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</si>
  <si>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</si>
  <si>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</si>
  <si>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</si>
  <si>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</si>
  <si>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</si>
  <si>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</si>
  <si>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</si>
  <si>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</si>
  <si>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</si>
  <si>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</si>
  <si>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</si>
  <si>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</si>
  <si>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</si>
  <si>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</si>
  <si>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</si>
  <si>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</si>
  <si>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</si>
  <si>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</si>
  <si>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</si>
  <si>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</si>
  <si>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</si>
  <si>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</si>
  <si>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</si>
  <si>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</si>
  <si>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</si>
  <si>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</si>
  <si>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</si>
  <si>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</si>
  <si>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</si>
  <si>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</si>
  <si>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</si>
  <si>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</si>
  <si>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</si>
  <si>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</si>
  <si>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</si>
  <si>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</si>
  <si>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</si>
  <si>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</si>
  <si>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</si>
  <si>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</si>
  <si>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</si>
  <si>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</si>
  <si>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</si>
  <si>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</si>
  <si>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</si>
  <si>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</si>
  <si>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</si>
  <si>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</si>
  <si>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</si>
  <si>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</si>
  <si>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</si>
  <si>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</si>
  <si>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</si>
  <si>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</si>
  <si>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</si>
  <si>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</si>
  <si>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</si>
  <si>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</si>
  <si>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</si>
  <si>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</si>
  <si>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</si>
  <si>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</si>
  <si>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</si>
  <si>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</si>
  <si>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</si>
  <si>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</si>
  <si>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</si>
  <si>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</si>
  <si>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</si>
  <si>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</si>
  <si>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</si>
  <si>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</si>
  <si>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</si>
  <si>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</si>
  <si>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</si>
  <si>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</si>
  <si>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</si>
  <si>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</si>
  <si>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</si>
  <si>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</si>
  <si>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</si>
  <si>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</si>
  <si>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</si>
  <si>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</si>
  <si>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</si>
  <si>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</si>
  <si>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</si>
  <si>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</si>
  <si>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</si>
  <si>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</si>
  <si>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</si>
  <si>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</si>
  <si>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</si>
  <si>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</si>
  <si>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</si>
  <si>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</si>
  <si>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</si>
  <si>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</si>
  <si>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</si>
  <si>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</si>
  <si>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</si>
  <si>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</si>
  <si>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</si>
  <si>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</si>
  <si>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</si>
  <si>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</si>
  <si>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</si>
  <si>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</si>
  <si>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</si>
  <si>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</si>
  <si>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</si>
  <si>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</si>
  <si>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</si>
  <si>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</si>
  <si>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</si>
  <si>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</si>
  <si>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</si>
  <si>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</si>
  <si>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</si>
  <si>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</si>
  <si>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</si>
  <si>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</si>
  <si>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</si>
  <si>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</si>
  <si>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</si>
  <si>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</si>
  <si>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</si>
  <si>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</si>
  <si>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</si>
  <si>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</si>
  <si>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</si>
  <si>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</si>
  <si>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</si>
  <si>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</si>
  <si>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</si>
  <si>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</si>
  <si>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</si>
  <si>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</si>
  <si>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</si>
  <si>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</si>
  <si>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</si>
  <si>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</si>
  <si>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</si>
  <si>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</si>
  <si>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</si>
  <si>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</si>
  <si>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</si>
  <si>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</si>
  <si>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</si>
  <si>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</si>
  <si>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</si>
  <si>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</si>
  <si>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</si>
  <si>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</si>
  <si>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</si>
  <si>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</si>
  <si>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</si>
  <si>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</si>
  <si>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</si>
  <si>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</si>
  <si>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</si>
  <si>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</si>
  <si>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</si>
  <si>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</si>
  <si>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</si>
  <si>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</si>
  <si>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</si>
  <si>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</si>
  <si>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</si>
  <si>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</si>
  <si>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</si>
  <si>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</si>
  <si>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</si>
  <si>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</si>
  <si>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</si>
  <si>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</si>
  <si>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</si>
  <si>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</si>
  <si>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</si>
  <si>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</si>
  <si>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</si>
  <si>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</si>
  <si>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</si>
  <si>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</si>
  <si>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</si>
  <si>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</si>
  <si>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</si>
  <si>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</si>
  <si>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</si>
  <si>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</si>
  <si>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</si>
  <si>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</si>
  <si>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</si>
  <si>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</si>
  <si>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</si>
  <si>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</si>
  <si>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</si>
  <si>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</si>
  <si>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</si>
  <si>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</si>
  <si>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</si>
  <si>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</si>
  <si>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</si>
  <si>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</si>
  <si>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</si>
  <si>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</si>
  <si>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</si>
  <si>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</si>
  <si>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</si>
  <si>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</si>
  <si>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</si>
  <si>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</si>
  <si>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</si>
  <si>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</si>
  <si>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</si>
  <si>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</si>
  <si>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</si>
  <si>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</si>
  <si>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</si>
  <si>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</si>
  <si>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</si>
  <si>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</si>
  <si>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</si>
  <si>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</si>
  <si>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</si>
  <si>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</si>
  <si>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</si>
  <si>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</si>
  <si>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</si>
  <si>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</si>
  <si>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</si>
  <si>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</si>
  <si>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</si>
  <si>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</si>
  <si>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</si>
  <si>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</si>
  <si>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</si>
  <si>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</si>
  <si>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</si>
  <si>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</si>
  <si>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</si>
  <si>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</si>
  <si>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</si>
  <si>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</si>
  <si>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</si>
  <si>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</si>
  <si>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</si>
  <si>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</si>
  <si>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</si>
  <si>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</si>
  <si>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</si>
  <si>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</si>
  <si>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</si>
  <si>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</si>
  <si>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</si>
  <si>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</si>
  <si>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</si>
  <si>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</si>
  <si>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</si>
  <si>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</si>
  <si>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</si>
  <si>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</si>
  <si>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</si>
  <si>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</si>
  <si>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</si>
  <si>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</si>
  <si>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</si>
  <si>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</si>
  <si>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</si>
  <si>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</si>
  <si>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</si>
  <si>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</si>
  <si>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</si>
  <si>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</si>
  <si>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</si>
  <si>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</si>
  <si>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</si>
  <si>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</si>
  <si>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</si>
  <si>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</si>
  <si>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</si>
  <si>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</si>
  <si>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</si>
  <si>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</si>
  <si>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</si>
  <si>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</si>
  <si>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</si>
  <si>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</si>
  <si>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</si>
  <si>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</si>
  <si>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</si>
  <si>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</si>
  <si>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</si>
  <si>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</si>
  <si>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</si>
  <si>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</si>
  <si>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</si>
  <si>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</si>
  <si>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</si>
  <si>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</si>
  <si>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</si>
  <si>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</si>
  <si>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</si>
  <si>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</si>
  <si>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</si>
  <si>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</si>
  <si>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</si>
  <si>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</si>
  <si>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</si>
  <si>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</si>
  <si>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</si>
  <si>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</si>
  <si>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</si>
  <si>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</si>
  <si>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</si>
  <si>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</si>
  <si>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</si>
  <si>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</si>
  <si>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</si>
  <si>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</si>
  <si>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</si>
  <si>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</si>
  <si>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</si>
  <si>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</si>
  <si>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</si>
  <si>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</si>
  <si>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</si>
  <si>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</si>
  <si>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</si>
  <si>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</si>
  <si>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</si>
  <si>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</si>
  <si>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</si>
  <si>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</si>
  <si>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</si>
  <si>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</si>
  <si>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</si>
  <si>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</si>
  <si>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</si>
  <si>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</si>
  <si>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</si>
  <si>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</si>
  <si>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</si>
  <si>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</si>
  <si>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</si>
  <si>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</si>
  <si>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</si>
  <si>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</si>
  <si>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</si>
  <si>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</si>
  <si>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</si>
  <si>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</si>
  <si>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</si>
  <si>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</si>
  <si>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</si>
  <si>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</si>
  <si>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</si>
  <si>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</si>
  <si>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</si>
  <si>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</si>
  <si>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</si>
  <si>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</si>
  <si>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</si>
  <si>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</si>
  <si>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</si>
  <si>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</si>
  <si>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</si>
  <si>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</si>
  <si>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</si>
  <si>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</si>
  <si>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</si>
  <si>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</si>
  <si>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</si>
  <si>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</si>
  <si>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</si>
  <si>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</si>
  <si>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</si>
  <si>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</si>
  <si>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</si>
  <si>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</si>
  <si>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</si>
  <si>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</si>
  <si>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</si>
  <si>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</si>
  <si>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</si>
  <si>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</si>
  <si>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</si>
  <si>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</si>
  <si>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</si>
  <si>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</si>
  <si>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</si>
  <si>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</si>
  <si>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</si>
  <si>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</si>
  <si>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</si>
  <si>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</si>
  <si>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</si>
  <si>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</si>
  <si>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</si>
  <si>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</si>
  <si>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</si>
  <si>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</si>
  <si>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</si>
  <si>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</si>
  <si>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</si>
  <si>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</si>
  <si>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</si>
  <si>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</si>
  <si>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</si>
  <si>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</si>
  <si>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</si>
  <si>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</si>
  <si>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</si>
  <si>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</si>
  <si>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</si>
  <si>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</si>
  <si>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</si>
  <si>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</si>
  <si>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</si>
  <si>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</si>
  <si>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</si>
  <si>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</si>
  <si>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</si>
  <si>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</si>
  <si>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</si>
  <si>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</si>
  <si>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</si>
  <si>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</si>
  <si>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</si>
  <si>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</si>
  <si>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</si>
  <si>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</si>
  <si>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</si>
  <si>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</si>
  <si>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</si>
  <si>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</si>
  <si>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</si>
  <si>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</si>
  <si>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</si>
  <si>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</si>
  <si>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</si>
  <si>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</si>
  <si>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</si>
  <si>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</si>
  <si>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</si>
  <si>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</si>
  <si>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</si>
  <si>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</si>
  <si>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</si>
  <si>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</si>
  <si>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</si>
  <si>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</si>
  <si>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</si>
  <si>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</si>
  <si>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</si>
  <si>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</si>
  <si>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</si>
  <si>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</si>
  <si>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</si>
  <si>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</si>
  <si>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</si>
  <si>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</si>
  <si>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</si>
  <si>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</si>
  <si>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</si>
  <si>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</si>
  <si>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</si>
  <si>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</si>
  <si>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</si>
  <si>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</si>
  <si>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</si>
  <si>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</si>
  <si>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</si>
  <si>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</si>
  <si>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</si>
  <si>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</si>
  <si>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</si>
  <si>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</si>
  <si>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</si>
  <si>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</si>
  <si>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</si>
  <si>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</si>
  <si>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</si>
  <si>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</si>
  <si>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</si>
  <si>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</si>
  <si>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</si>
  <si>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</si>
  <si>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</si>
  <si>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</si>
  <si>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</si>
  <si>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</si>
  <si>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</si>
  <si>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</si>
  <si>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</si>
  <si>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</si>
  <si>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</si>
  <si>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</si>
  <si>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</si>
  <si>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</si>
  <si>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</si>
  <si>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</si>
  <si>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</si>
  <si>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</si>
  <si>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</si>
  <si>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</si>
  <si>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</si>
  <si>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</si>
  <si>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</si>
  <si>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</si>
  <si>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</si>
  <si>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</si>
  <si>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</si>
  <si>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</si>
  <si>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</si>
  <si>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</si>
  <si>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</si>
  <si>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</si>
  <si>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</si>
  <si>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</si>
  <si>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</si>
  <si>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</si>
  <si>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</si>
  <si>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</si>
  <si>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</si>
  <si>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</si>
  <si>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</si>
  <si>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</si>
  <si>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</si>
  <si>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</si>
  <si>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</si>
  <si>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</si>
  <si>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</si>
  <si>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</si>
  <si>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</si>
  <si>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</si>
  <si>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</si>
  <si>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</si>
  <si>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</si>
  <si>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</si>
  <si>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</si>
  <si>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</si>
  <si>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</si>
  <si>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</si>
  <si>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</si>
  <si>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</si>
  <si>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</si>
  <si>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</si>
  <si>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</si>
  <si>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</si>
  <si>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</si>
  <si>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</si>
  <si>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</si>
  <si>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</si>
  <si>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</si>
  <si>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</si>
  <si>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</si>
  <si>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</si>
  <si>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</si>
  <si>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</si>
  <si>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</si>
  <si>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</si>
  <si>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</si>
  <si>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</si>
  <si>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</si>
  <si>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</si>
  <si>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</si>
  <si>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</si>
  <si>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</si>
  <si>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</si>
  <si>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</si>
  <si>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</si>
  <si>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</si>
  <si>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</si>
  <si>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</si>
  <si>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</si>
  <si>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</si>
  <si>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</si>
  <si>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</si>
  <si>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</si>
  <si>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</si>
  <si>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</si>
  <si>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</si>
  <si>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</si>
  <si>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</si>
  <si>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</si>
  <si>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</si>
  <si>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</si>
  <si>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</si>
  <si>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</si>
  <si>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</si>
  <si>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</si>
  <si>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</si>
  <si>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</si>
  <si>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</si>
  <si>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</si>
  <si>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</si>
  <si>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</si>
  <si>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</si>
  <si>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</si>
  <si>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</si>
  <si>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</si>
  <si>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</si>
  <si>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</si>
  <si>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</si>
  <si>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</si>
  <si>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</si>
  <si>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</si>
  <si>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</si>
  <si>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</si>
  <si>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</si>
  <si>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</si>
  <si>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</si>
  <si>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</si>
  <si>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</si>
  <si>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</si>
  <si>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</si>
  <si>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</si>
  <si>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</si>
  <si>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</si>
  <si>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</si>
  <si>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</si>
  <si>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</si>
  <si>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</si>
  <si>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</si>
  <si>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</si>
  <si>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</si>
  <si>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</si>
  <si>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</si>
  <si>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</si>
  <si>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</si>
  <si>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</si>
  <si>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</si>
  <si>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</si>
  <si>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</si>
  <si>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</si>
  <si>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</si>
  <si>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</si>
  <si>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</si>
  <si>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</si>
  <si>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</si>
  <si>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</si>
  <si>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</si>
  <si>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</si>
  <si>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</si>
  <si>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</si>
  <si>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</si>
  <si>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</si>
  <si>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</si>
  <si>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</si>
  <si>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</si>
  <si>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</si>
  <si>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</si>
  <si>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</si>
  <si>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</si>
  <si>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</si>
  <si>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</si>
  <si>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</si>
  <si>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</si>
  <si>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</si>
  <si>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</si>
  <si>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</si>
  <si>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</si>
  <si>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</si>
  <si>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</si>
  <si>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</si>
  <si>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</si>
  <si>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</si>
  <si>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</si>
  <si>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</si>
  <si>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</si>
  <si>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</si>
  <si>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</si>
  <si>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</si>
  <si>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</si>
  <si>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</si>
  <si>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</si>
  <si>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</si>
  <si>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</si>
  <si>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</si>
  <si>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</si>
  <si>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</si>
  <si>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</si>
  <si>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</si>
  <si>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</si>
  <si>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</si>
  <si>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</si>
  <si>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</si>
  <si>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</si>
  <si>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</si>
  <si>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</si>
  <si>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</si>
  <si>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</si>
  <si>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</si>
  <si>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</si>
  <si>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</si>
  <si>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</si>
  <si>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</si>
  <si>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</si>
  <si>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</si>
  <si>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</si>
  <si>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</si>
  <si>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</si>
  <si>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</si>
  <si>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</si>
  <si>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</si>
  <si>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</si>
  <si>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</si>
  <si>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</si>
  <si>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</si>
  <si>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</si>
  <si>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</si>
  <si>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</si>
  <si>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</si>
  <si>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</si>
  <si>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</si>
  <si>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</si>
  <si>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</si>
  <si>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</si>
  <si>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</si>
  <si>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</si>
  <si>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</si>
  <si>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</si>
  <si>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</si>
  <si>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</si>
  <si>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</si>
  <si>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</si>
  <si>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</si>
  <si>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</si>
  <si>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</si>
  <si>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</si>
  <si>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</si>
  <si>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</si>
  <si>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</si>
  <si>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</si>
  <si>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</si>
  <si>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</si>
  <si>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</si>
  <si>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</si>
  <si>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</si>
  <si>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</si>
  <si>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</si>
  <si>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</si>
  <si>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</si>
  <si>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</si>
  <si>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</si>
  <si>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</si>
  <si>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</si>
  <si>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</si>
  <si>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</si>
  <si>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</si>
  <si>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</si>
  <si>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</si>
  <si>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</si>
  <si>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</si>
  <si>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</si>
  <si>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</si>
  <si>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</si>
  <si>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</si>
  <si>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</si>
  <si>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</si>
  <si>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</si>
  <si>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</si>
  <si>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</si>
  <si>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</si>
  <si>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</si>
  <si>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</si>
  <si>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</si>
  <si>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</si>
  <si>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</si>
  <si>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</si>
  <si>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</si>
  <si>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</si>
  <si>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</si>
  <si>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</si>
  <si>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</si>
  <si>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</si>
  <si>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</si>
  <si>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</si>
  <si>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</si>
  <si>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</si>
  <si>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</si>
  <si>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</si>
  <si>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</si>
  <si>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</si>
  <si>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</si>
  <si>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</si>
  <si>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</si>
  <si>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</si>
  <si>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</si>
  <si>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</si>
  <si>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</si>
  <si>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</si>
  <si>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</si>
  <si>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</si>
  <si>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</si>
  <si>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</si>
  <si>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</si>
  <si>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</si>
  <si>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</si>
  <si>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</si>
  <si>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</si>
  <si>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</si>
  <si>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</si>
  <si>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</si>
  <si>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</si>
  <si>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</si>
  <si>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</si>
  <si>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</si>
  <si>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</si>
  <si>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</si>
  <si>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</si>
  <si>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</si>
  <si>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</si>
  <si>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</si>
  <si>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</si>
  <si>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</si>
  <si>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</si>
  <si>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</si>
  <si>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</si>
  <si>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</si>
  <si>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</si>
  <si>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</si>
  <si>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</si>
  <si>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</si>
  <si>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</si>
  <si>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</si>
  <si>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</si>
  <si>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</si>
  <si>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</si>
  <si>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</si>
  <si>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</si>
  <si>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</si>
  <si>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</si>
  <si>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</si>
  <si>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</si>
  <si>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</si>
  <si>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</si>
  <si>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</si>
  <si>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</si>
  <si>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</si>
  <si>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</si>
  <si>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</si>
  <si>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</si>
  <si>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</si>
  <si>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</si>
  <si>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</si>
  <si>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</si>
  <si>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</si>
  <si>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</si>
  <si>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</si>
  <si>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</si>
  <si>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</si>
  <si>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</si>
  <si>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</si>
  <si>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</si>
  <si>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</si>
  <si>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</si>
  <si>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</si>
  <si>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</si>
  <si>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</si>
  <si>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</si>
  <si>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</si>
  <si>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</si>
  <si>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</si>
  <si>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</si>
  <si>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</si>
  <si>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</si>
  <si>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</si>
  <si>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</si>
  <si>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</si>
  <si>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</si>
  <si>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</si>
  <si>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</si>
  <si>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</si>
  <si>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</si>
  <si>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</si>
  <si>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</si>
  <si>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</si>
  <si>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</si>
  <si>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</si>
  <si>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</si>
  <si>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</si>
  <si>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</si>
  <si>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</si>
  <si>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</si>
  <si>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</si>
  <si>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</si>
  <si>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</si>
  <si>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</si>
  <si>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</si>
  <si>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</si>
  <si>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</si>
  <si>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</si>
  <si>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</si>
  <si>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</si>
  <si>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</si>
  <si>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</si>
  <si>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</si>
  <si>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</si>
  <si>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</si>
  <si>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</si>
  <si>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</si>
  <si>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</si>
  <si>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</si>
  <si>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</si>
  <si>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</si>
  <si>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</si>
  <si>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</si>
  <si>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</si>
  <si>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</si>
  <si>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</si>
  <si>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</si>
  <si>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</si>
  <si>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</si>
  <si>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</si>
  <si>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</si>
  <si>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</si>
  <si>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</si>
  <si>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</si>
  <si>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</si>
  <si>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</si>
  <si>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</si>
  <si>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</si>
  <si>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</si>
  <si>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</si>
  <si>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</si>
  <si>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</si>
  <si>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</si>
  <si>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</si>
  <si>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</si>
  <si>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</si>
  <si>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</si>
  <si>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</si>
  <si>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</si>
  <si>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</si>
  <si>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</si>
  <si>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</si>
  <si>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</si>
  <si>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</si>
  <si>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</si>
  <si>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</si>
  <si>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</si>
  <si>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</si>
  <si>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</si>
  <si>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</si>
  <si>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</si>
  <si>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</si>
  <si>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</si>
  <si>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</si>
  <si>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</si>
  <si>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</si>
  <si>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</si>
  <si>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</si>
  <si>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</si>
  <si>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</si>
  <si>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</si>
  <si>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</si>
  <si>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</si>
  <si>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</si>
  <si>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</si>
  <si>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</si>
  <si>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</si>
  <si>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</si>
  <si>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</si>
  <si>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</si>
  <si>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</si>
  <si>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</si>
  <si>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</si>
  <si>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</si>
  <si>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</si>
  <si>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</si>
  <si>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</si>
  <si>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</si>
  <si>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</si>
  <si>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</si>
  <si>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</si>
  <si>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</si>
  <si>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</si>
  <si>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</si>
  <si>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</si>
  <si>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</si>
  <si>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</si>
  <si>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</si>
  <si>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</si>
  <si>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</si>
  <si>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</si>
  <si>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</si>
  <si>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</si>
  <si>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</si>
  <si>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</si>
  <si>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</si>
  <si>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</si>
  <si>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</si>
  <si>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</si>
  <si>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</si>
  <si>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</si>
  <si>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</si>
  <si>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</si>
  <si>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</si>
  <si>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</si>
  <si>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</si>
  <si>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</si>
  <si>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</si>
  <si>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</si>
  <si>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</si>
  <si>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</si>
  <si>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</si>
  <si>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</si>
  <si>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</si>
  <si>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</si>
  <si>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</si>
  <si>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</si>
  <si>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</si>
  <si>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</si>
  <si>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</si>
  <si>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</si>
  <si>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</si>
  <si>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</si>
  <si>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</si>
  <si>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</si>
  <si>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</si>
  <si>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</si>
  <si>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</si>
  <si>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</si>
  <si>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</si>
  <si>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</si>
  <si>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</si>
  <si>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</si>
  <si>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</si>
  <si>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</si>
  <si>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</si>
  <si>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</si>
  <si>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</si>
  <si>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</si>
  <si>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</si>
  <si>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</si>
  <si>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</si>
  <si>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</si>
  <si>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</si>
  <si>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</si>
  <si>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</si>
  <si>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</si>
  <si>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</si>
  <si>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</si>
  <si>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</si>
  <si>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</si>
  <si>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</si>
  <si>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</si>
  <si>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</si>
  <si>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</si>
  <si>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</si>
  <si>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</si>
  <si>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</si>
  <si>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</si>
  <si>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</si>
  <si>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</si>
  <si>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</si>
  <si>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</si>
  <si>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</si>
  <si>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</si>
  <si>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</si>
  <si>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</si>
  <si>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</si>
  <si>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</si>
  <si>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</si>
  <si>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</si>
  <si>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</si>
  <si>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</si>
  <si>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</si>
  <si>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</si>
  <si>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</si>
  <si>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</si>
  <si>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</si>
  <si>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</si>
  <si>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</si>
  <si>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</si>
  <si>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</si>
  <si>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</si>
  <si>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</si>
  <si>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</si>
  <si>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</si>
  <si>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</si>
  <si>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</si>
  <si>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</si>
  <si>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</si>
  <si>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</si>
  <si>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</si>
  <si>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</si>
  <si>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</si>
  <si>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</si>
  <si>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</si>
  <si>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</si>
  <si>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</si>
  <si>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</si>
  <si>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</si>
  <si>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</si>
  <si>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</si>
  <si>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</si>
  <si>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</si>
  <si>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</si>
  <si>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</si>
  <si>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</si>
  <si>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</si>
  <si>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</si>
  <si>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</si>
  <si>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</si>
  <si>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</si>
  <si>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</si>
  <si>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</si>
  <si>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</si>
  <si>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</si>
  <si>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</si>
  <si>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</si>
  <si>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</si>
  <si>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</si>
  <si>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</si>
  <si>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</si>
  <si>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</si>
  <si>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</si>
  <si>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</si>
  <si>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</si>
  <si>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</si>
  <si>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</si>
  <si>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</si>
  <si>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</si>
  <si>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</si>
  <si>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</si>
  <si>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</si>
  <si>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</si>
  <si>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</si>
  <si>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</si>
  <si>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</si>
  <si>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</si>
  <si>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</si>
  <si>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</si>
  <si>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</si>
  <si>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</si>
  <si>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</si>
  <si>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</si>
  <si>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</si>
  <si>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</si>
  <si>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</si>
  <si>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</si>
  <si>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</si>
  <si>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</si>
  <si>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</si>
  <si>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</si>
  <si>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</si>
  <si>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</si>
  <si>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</si>
  <si>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</si>
  <si>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</si>
  <si>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</si>
  <si>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</si>
  <si>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</si>
  <si>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</si>
  <si>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</si>
  <si>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</si>
  <si>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</si>
  <si>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</si>
  <si>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</si>
  <si>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</si>
  <si>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</si>
  <si>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</si>
  <si>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</si>
  <si>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</si>
  <si>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</si>
  <si>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</si>
  <si>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</si>
  <si>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</si>
  <si>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</si>
  <si>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</si>
  <si>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</si>
  <si>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</si>
  <si>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</si>
  <si>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</si>
  <si>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</si>
  <si>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</si>
  <si>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</si>
  <si>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</si>
  <si>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</si>
  <si>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</si>
  <si>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</si>
  <si>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</si>
  <si>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</si>
  <si>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</si>
  <si>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</si>
  <si>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</si>
  <si>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</si>
  <si>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</si>
  <si>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</si>
  <si>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</si>
  <si>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</si>
  <si>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</si>
  <si>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</si>
  <si>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</si>
  <si>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</si>
  <si>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</si>
  <si>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</si>
  <si>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</si>
  <si>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</si>
  <si>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</si>
  <si>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</si>
  <si>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</si>
  <si>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</si>
  <si>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</si>
  <si>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</si>
  <si>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</si>
  <si>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</si>
  <si>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</si>
  <si>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</si>
  <si>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</si>
  <si>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</si>
  <si>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</si>
  <si>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</si>
  <si>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</si>
  <si>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</si>
  <si>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</si>
  <si>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</si>
  <si>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</si>
  <si>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</si>
  <si>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</si>
  <si>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</si>
  <si>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</si>
  <si>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</si>
  <si>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</si>
  <si>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</si>
  <si>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</si>
  <si>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</si>
  <si>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</si>
  <si>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</si>
  <si>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</si>
  <si>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</si>
  <si>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</si>
  <si>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</si>
  <si>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</si>
  <si>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</si>
  <si>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</si>
  <si>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</si>
  <si>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</si>
  <si>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</si>
  <si>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</si>
  <si>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</si>
  <si>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</si>
  <si>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</si>
  <si>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</si>
  <si>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</si>
  <si>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</si>
  <si>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</si>
  <si>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</si>
  <si>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</si>
  <si>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</si>
  <si>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</si>
  <si>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</si>
  <si>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</si>
  <si>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</si>
  <si>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</si>
  <si>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</si>
  <si>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</si>
  <si>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</si>
  <si>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</si>
  <si>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</si>
  <si>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</si>
  <si>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</si>
  <si>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</si>
  <si>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</si>
  <si>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</si>
  <si>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</si>
  <si>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</si>
  <si>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</si>
  <si>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</si>
  <si>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</si>
  <si>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</si>
  <si>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</si>
  <si>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</si>
  <si>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</si>
  <si>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</si>
  <si>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</si>
  <si>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</si>
  <si>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</si>
  <si>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</si>
  <si>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</si>
  <si>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</si>
  <si>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</si>
  <si>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</si>
  <si>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</si>
  <si>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</si>
  <si>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</si>
  <si>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</si>
  <si>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</si>
  <si>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</si>
  <si>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</si>
  <si>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</si>
  <si>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</si>
  <si>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</si>
  <si>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</si>
  <si>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</si>
  <si>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</si>
  <si>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</si>
  <si>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</si>
  <si>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</si>
  <si>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</si>
  <si>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</si>
  <si>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</si>
  <si>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</si>
  <si>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</si>
  <si>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</si>
  <si>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</si>
  <si>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</si>
  <si>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</si>
  <si>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</si>
  <si>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</si>
  <si>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</si>
  <si>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</si>
  <si>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</si>
  <si>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</si>
  <si>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</si>
  <si>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</si>
  <si>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</si>
  <si>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</si>
  <si>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</si>
  <si>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</si>
  <si>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</si>
  <si>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</si>
  <si>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</si>
  <si>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</si>
  <si>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</si>
  <si>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</si>
  <si>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</si>
  <si>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</si>
  <si>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</si>
  <si>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</si>
  <si>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</si>
  <si>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</si>
  <si>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</si>
  <si>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</si>
  <si>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</si>
  <si>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</si>
  <si>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</si>
  <si>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</si>
  <si>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</si>
  <si>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</si>
  <si>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</si>
  <si>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</si>
  <si>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</si>
  <si>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</si>
  <si>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</si>
  <si>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</si>
  <si>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</si>
  <si>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</si>
  <si>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</si>
  <si>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</si>
  <si>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</si>
  <si>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</si>
  <si>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</si>
  <si>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</si>
  <si>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</si>
  <si>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</si>
  <si>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</si>
  <si>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</si>
  <si>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</si>
  <si>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</si>
  <si>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</si>
  <si>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</si>
  <si>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</si>
  <si>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</si>
  <si>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</si>
  <si>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</si>
  <si>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</si>
  <si>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</si>
  <si>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</si>
  <si>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</si>
  <si>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</si>
  <si>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</si>
  <si>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</si>
  <si>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</si>
  <si>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</si>
  <si>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</si>
  <si>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</si>
  <si>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</si>
  <si>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</si>
  <si>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</si>
  <si>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</si>
  <si>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</si>
  <si>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</si>
  <si>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</si>
  <si>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</si>
  <si>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</si>
  <si>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</si>
  <si>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</si>
  <si>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</si>
  <si>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</si>
  <si>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</si>
  <si>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</si>
  <si>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</si>
  <si>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</si>
  <si>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</si>
  <si>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</si>
  <si>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</si>
  <si>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</si>
  <si>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</si>
  <si>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</si>
  <si>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</si>
  <si>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</si>
  <si>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</si>
  <si>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</si>
  <si>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</si>
  <si>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</si>
  <si>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</si>
  <si>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</si>
  <si>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</si>
  <si>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</si>
  <si>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</si>
  <si>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</si>
  <si>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</si>
  <si>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</si>
  <si>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</si>
  <si>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</si>
  <si>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</si>
  <si>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</si>
  <si>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</si>
  <si>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</si>
  <si>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</si>
  <si>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</si>
  <si>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</si>
  <si>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</si>
  <si>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</si>
  <si>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</si>
  <si>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</si>
  <si>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</si>
  <si>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</si>
  <si>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</si>
  <si>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</si>
  <si>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</si>
  <si>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</si>
  <si>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</si>
  <si>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</si>
  <si>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</si>
  <si>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</si>
  <si>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</si>
  <si>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</si>
  <si>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</si>
  <si>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</si>
  <si>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</si>
  <si>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</si>
  <si>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</si>
  <si>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</si>
  <si>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</si>
  <si>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</si>
  <si>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</si>
  <si>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</si>
  <si>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</si>
  <si>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</si>
  <si>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</si>
  <si>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</si>
  <si>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</si>
  <si>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</si>
  <si>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</si>
  <si>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</si>
  <si>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</si>
  <si>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</si>
  <si>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</si>
  <si>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</si>
  <si>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</si>
  <si>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</si>
  <si>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</si>
  <si>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</si>
  <si>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</si>
  <si>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</si>
  <si>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</si>
  <si>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</si>
  <si>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</si>
  <si>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</si>
  <si>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</si>
  <si>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</si>
  <si>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</si>
  <si>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</si>
  <si>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</si>
  <si>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</si>
  <si>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</si>
  <si>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</si>
  <si>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</si>
  <si>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</si>
  <si>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</si>
  <si>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</si>
  <si>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</si>
  <si>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</si>
  <si>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</si>
  <si>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</si>
  <si>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</si>
  <si>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</si>
  <si>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</si>
  <si>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</si>
  <si>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</si>
  <si>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</si>
  <si>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</si>
  <si>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</si>
  <si>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</si>
  <si>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</si>
  <si>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</si>
  <si>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</si>
  <si>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</si>
  <si>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</si>
  <si>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</si>
  <si>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</si>
  <si>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</si>
  <si>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</si>
  <si>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</si>
  <si>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</si>
  <si>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</si>
  <si>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</si>
  <si>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</si>
  <si>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</si>
  <si>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</si>
  <si>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</si>
  <si>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</si>
  <si>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</si>
  <si>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</si>
  <si>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</si>
  <si>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</si>
  <si>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</si>
  <si>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</si>
  <si>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</si>
  <si>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</si>
  <si>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</si>
  <si>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</si>
  <si>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</si>
  <si>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</si>
  <si>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</si>
  <si>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</si>
  <si>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</si>
  <si>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</si>
  <si>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</si>
  <si>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</si>
  <si>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</si>
  <si>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</si>
  <si>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</si>
  <si>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</si>
  <si>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</si>
  <si>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</si>
  <si>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</si>
  <si>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</si>
  <si>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</si>
  <si>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</si>
  <si>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</si>
  <si>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</si>
  <si>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</si>
  <si>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</si>
  <si>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</si>
  <si>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</si>
  <si>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</si>
  <si>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</si>
  <si>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</si>
  <si>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</si>
  <si>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</si>
  <si>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</si>
  <si>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</si>
  <si>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</si>
  <si>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</si>
  <si>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</si>
  <si>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</si>
  <si>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</si>
  <si>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</si>
  <si>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</si>
  <si>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</si>
  <si>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</si>
  <si>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</si>
  <si>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</si>
  <si>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</si>
  <si>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</si>
  <si>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</si>
  <si>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</si>
  <si>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</si>
  <si>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</si>
  <si>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</si>
  <si>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</si>
  <si>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</si>
  <si>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</si>
  <si>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</si>
  <si>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</si>
  <si>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</si>
  <si>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</si>
  <si>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</si>
  <si>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</si>
  <si>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</si>
  <si>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</si>
  <si>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</si>
  <si>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</si>
  <si>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</si>
  <si>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</si>
  <si>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</si>
  <si>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</si>
  <si>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</si>
  <si>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</si>
  <si>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</si>
  <si>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</si>
  <si>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</si>
  <si>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</si>
  <si>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</si>
  <si>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</si>
  <si>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</si>
  <si>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</si>
  <si>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</si>
  <si>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</si>
  <si>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</si>
  <si>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</si>
  <si>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</si>
  <si>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</si>
  <si>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</si>
  <si>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</si>
  <si>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</si>
  <si>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</si>
  <si>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</si>
  <si>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</si>
  <si>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</si>
  <si>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</si>
  <si>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</si>
  <si>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</si>
  <si>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</si>
  <si>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</si>
  <si>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</si>
  <si>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</si>
  <si>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</si>
  <si>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</si>
  <si>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</si>
  <si>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</si>
  <si>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</si>
  <si>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</si>
  <si>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</si>
  <si>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</si>
  <si>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</si>
  <si>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</si>
  <si>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</si>
  <si>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</si>
  <si>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</si>
  <si>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</si>
  <si>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</si>
  <si>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</si>
  <si>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</si>
  <si>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</si>
  <si>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</si>
  <si>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</si>
  <si>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</si>
  <si>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</si>
  <si>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</si>
  <si>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</si>
  <si>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</si>
  <si>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</si>
  <si>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</si>
  <si>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</si>
  <si>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</si>
  <si>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</si>
  <si>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</si>
  <si>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</si>
  <si>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</si>
  <si>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</si>
  <si>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</si>
  <si>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</si>
  <si>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</si>
  <si>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</si>
  <si>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</si>
  <si>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</si>
  <si>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</si>
  <si>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</si>
  <si>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</si>
  <si>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</si>
  <si>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</si>
  <si>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</si>
  <si>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</si>
  <si>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</si>
  <si>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</si>
  <si>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</si>
  <si>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</si>
  <si>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</si>
  <si>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</si>
  <si>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</si>
  <si>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</si>
  <si>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</si>
  <si>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</si>
  <si>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</si>
  <si>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</si>
  <si>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</si>
  <si>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</si>
  <si>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</si>
  <si>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</si>
  <si>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</si>
  <si>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</si>
  <si>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</si>
  <si>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</si>
  <si>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</si>
  <si>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</si>
  <si>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</si>
  <si>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</si>
  <si>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</si>
  <si>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</si>
  <si>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</si>
  <si>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</si>
  <si>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</si>
  <si>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</si>
  <si>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</si>
  <si>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</si>
  <si>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</si>
  <si>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</si>
  <si>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</si>
  <si>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</si>
  <si>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</si>
  <si>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</si>
  <si>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</si>
  <si>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</si>
  <si>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</si>
  <si>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</si>
  <si>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</si>
  <si>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</si>
  <si>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</si>
  <si>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</si>
  <si>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</si>
  <si>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</si>
  <si>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</si>
  <si>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</si>
  <si>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</si>
  <si>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</si>
  <si>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</si>
  <si>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</si>
  <si>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</si>
  <si>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</si>
  <si>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</si>
  <si>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</si>
  <si>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</si>
  <si>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</si>
  <si>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</si>
  <si>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</si>
  <si>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</si>
  <si>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</si>
  <si>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</si>
  <si>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</si>
  <si>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</si>
  <si>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</si>
  <si>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</si>
  <si>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</si>
  <si>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</si>
  <si>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</si>
  <si>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</si>
  <si>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</si>
  <si>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</si>
  <si>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</si>
  <si>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</si>
  <si>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</si>
  <si>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</si>
  <si>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</si>
  <si>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</si>
  <si>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</si>
  <si>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</si>
  <si>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</si>
  <si>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</si>
  <si>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</si>
  <si>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</si>
  <si>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</si>
  <si>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</si>
  <si>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</si>
  <si>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</si>
  <si>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</si>
  <si>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</si>
  <si>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</si>
  <si>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</si>
  <si>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</si>
  <si>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</si>
  <si>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</si>
  <si>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</si>
  <si>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</si>
  <si>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</si>
  <si>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</si>
  <si>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</si>
  <si>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</si>
  <si>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</si>
  <si>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</si>
  <si>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</si>
  <si>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</si>
  <si>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</si>
  <si>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</si>
  <si>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</si>
  <si>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</si>
  <si>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</si>
  <si>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</si>
  <si>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</si>
  <si>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</si>
  <si>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</si>
  <si>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</si>
  <si>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</si>
  <si>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</si>
  <si>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</si>
  <si>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</si>
  <si>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</si>
  <si>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</si>
  <si>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</si>
  <si>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</si>
  <si>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</si>
  <si>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</si>
  <si>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</si>
  <si>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</si>
  <si>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</si>
  <si>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</si>
  <si>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</si>
  <si>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</si>
  <si>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</si>
  <si>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</si>
  <si>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</si>
  <si>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</si>
  <si>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</si>
  <si>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</si>
  <si>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</si>
  <si>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</si>
  <si>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</si>
  <si>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</si>
  <si>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</si>
  <si>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</si>
  <si>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</si>
  <si>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</si>
  <si>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</si>
  <si>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</si>
  <si>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</si>
  <si>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</si>
  <si>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</si>
  <si>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</si>
  <si>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</si>
  <si>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</si>
  <si>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</si>
  <si>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</si>
  <si>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</si>
  <si>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</si>
  <si>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</si>
  <si>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</si>
  <si>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</si>
  <si>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</si>
  <si>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</si>
  <si>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</si>
  <si>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</si>
  <si>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</si>
  <si>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</si>
  <si>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</si>
  <si>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</si>
  <si>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</si>
  <si>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</si>
  <si>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</si>
  <si>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</si>
  <si>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</si>
  <si>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</si>
  <si>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</si>
  <si>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</si>
  <si>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</si>
  <si>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</si>
  <si>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</si>
  <si>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</si>
  <si>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</si>
  <si>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</si>
  <si>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</si>
  <si>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</si>
  <si>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</si>
  <si>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</si>
  <si>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</si>
  <si>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</si>
  <si>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</si>
  <si>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</si>
  <si>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</si>
  <si>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</si>
  <si>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</si>
  <si>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</si>
  <si>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</si>
  <si>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</si>
  <si>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</si>
  <si>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</si>
  <si>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</si>
  <si>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</si>
  <si>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</si>
  <si>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</si>
  <si>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</si>
  <si>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</si>
  <si>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</si>
  <si>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</si>
  <si>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</si>
  <si>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</si>
  <si>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</si>
  <si>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</si>
  <si>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</si>
  <si>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</si>
  <si>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</si>
  <si>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</si>
  <si>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</si>
  <si>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</si>
  <si>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</si>
  <si>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</si>
  <si>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</si>
  <si>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</si>
  <si>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</si>
  <si>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</si>
  <si>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</si>
  <si>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</si>
  <si>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</si>
  <si>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</si>
  <si>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</si>
  <si>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</si>
  <si>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</si>
  <si>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</si>
  <si>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</si>
  <si>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</si>
  <si>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</si>
  <si>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</si>
  <si>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</si>
  <si>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</si>
  <si>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</si>
  <si>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</si>
  <si>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</si>
  <si>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</si>
  <si>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</si>
  <si>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</si>
  <si>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</si>
  <si>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</si>
  <si>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</si>
  <si>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</si>
  <si>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</si>
  <si>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</si>
  <si>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</si>
  <si>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</si>
  <si>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</si>
  <si>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</si>
  <si>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</si>
  <si>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</si>
  <si>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</si>
  <si>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</si>
  <si>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</si>
  <si>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</si>
  <si>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</si>
  <si>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</si>
  <si>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</si>
  <si>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</si>
  <si>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</si>
  <si>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</si>
  <si>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</si>
  <si>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</si>
  <si>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</si>
  <si>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</si>
  <si>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</si>
  <si>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</si>
  <si>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</si>
  <si>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</si>
  <si>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</si>
  <si>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</si>
  <si>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</si>
  <si>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</si>
  <si>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</si>
  <si>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</si>
  <si>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</si>
  <si>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</si>
  <si>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</si>
  <si>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</si>
  <si>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</si>
  <si>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</si>
  <si>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</si>
  <si>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</si>
  <si>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</si>
  <si>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</si>
  <si>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</si>
  <si>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</si>
  <si>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</si>
  <si>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</si>
  <si>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</si>
  <si>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</si>
  <si>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</si>
  <si>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</si>
  <si>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</si>
  <si>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</si>
  <si>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</si>
  <si>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</si>
  <si>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</si>
  <si>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</si>
  <si>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</si>
  <si>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</si>
  <si>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</si>
  <si>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</si>
  <si>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</si>
  <si>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</si>
  <si>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</si>
  <si>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</si>
  <si>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</si>
  <si>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</si>
  <si>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</si>
  <si>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</si>
  <si>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</si>
  <si>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</si>
  <si>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</si>
  <si>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</si>
  <si>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</si>
  <si>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</si>
  <si>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</si>
  <si>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</si>
  <si>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</si>
  <si>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</si>
  <si>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</si>
  <si>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</si>
  <si>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</si>
  <si>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</si>
  <si>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</si>
  <si>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</si>
  <si>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</si>
  <si>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</si>
  <si>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</si>
  <si>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</si>
  <si>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</si>
  <si>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</si>
  <si>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</si>
  <si>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</si>
  <si>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</si>
  <si>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</si>
  <si>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</si>
  <si>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</si>
  <si>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</si>
  <si>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</si>
  <si>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</si>
  <si>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</si>
  <si>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</si>
  <si>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</si>
  <si>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</si>
  <si>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</si>
  <si>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</si>
  <si>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</si>
  <si>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</si>
  <si>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</si>
  <si>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</si>
  <si>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</si>
  <si>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</si>
  <si>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</si>
  <si>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</si>
  <si>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</si>
  <si>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</si>
  <si>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</si>
  <si>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</si>
  <si>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</si>
  <si>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</si>
  <si>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</si>
  <si>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</si>
  <si>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</si>
  <si>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</si>
  <si>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</si>
  <si>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</si>
  <si>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</si>
  <si>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</si>
  <si>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</si>
  <si>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</si>
  <si>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</si>
  <si>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</si>
  <si>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</si>
  <si>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</si>
  <si>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</si>
  <si>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</si>
  <si>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</si>
  <si>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</si>
  <si>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</si>
  <si>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</si>
  <si>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</si>
  <si>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</si>
  <si>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</si>
  <si>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</si>
  <si>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</si>
  <si>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</si>
  <si>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</si>
  <si>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</si>
  <si>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</si>
  <si>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</si>
  <si>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</si>
  <si>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</si>
  <si>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</si>
  <si>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</si>
  <si>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</si>
  <si>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</si>
  <si>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</si>
  <si>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</si>
  <si>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</si>
  <si>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</si>
  <si>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</si>
  <si>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</si>
  <si>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</si>
  <si>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</si>
  <si>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</si>
  <si>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</si>
  <si>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</si>
  <si>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</si>
  <si>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</si>
  <si>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</si>
  <si>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</si>
  <si>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</si>
  <si>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</si>
  <si>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</si>
  <si>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</si>
  <si>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</si>
  <si>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</si>
  <si>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</si>
  <si>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</si>
  <si>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</si>
  <si>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</si>
  <si>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</si>
  <si>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</si>
  <si>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</si>
  <si>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</si>
  <si>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</si>
  <si>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</si>
  <si>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</si>
  <si>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</si>
  <si>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</si>
  <si>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</si>
  <si>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</si>
  <si>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</si>
  <si>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</si>
  <si>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</si>
  <si>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</si>
  <si>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</si>
  <si>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</si>
  <si>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</si>
  <si>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</si>
  <si>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</si>
  <si>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</si>
  <si>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</si>
  <si>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</si>
  <si>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</si>
  <si>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</si>
  <si>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</si>
  <si>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</si>
  <si>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</si>
  <si>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</si>
  <si>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</si>
  <si>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</si>
  <si>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</si>
  <si>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</si>
  <si>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</si>
  <si>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</si>
  <si>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</si>
  <si>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</si>
  <si>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</si>
  <si>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</si>
  <si>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</si>
  <si>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</si>
  <si>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</si>
  <si>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</si>
  <si>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</si>
  <si>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</si>
  <si>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</si>
  <si>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</si>
  <si>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</si>
  <si>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</si>
  <si>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</si>
  <si>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</si>
  <si>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</si>
  <si>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</si>
  <si>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</si>
  <si>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</si>
  <si>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</si>
  <si>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</si>
  <si>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</si>
  <si>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</si>
  <si>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</si>
  <si>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</si>
  <si>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</si>
  <si>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</si>
  <si>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</si>
  <si>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</si>
  <si>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</si>
  <si>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</si>
  <si>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</si>
  <si>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</si>
  <si>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</si>
  <si>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</si>
  <si>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</si>
  <si>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</si>
  <si>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</si>
  <si>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</si>
  <si>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</si>
  <si>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</si>
  <si>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</si>
  <si>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</si>
  <si>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</si>
  <si>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</si>
  <si>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</si>
  <si>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</si>
  <si>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</si>
  <si>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</si>
  <si>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</si>
  <si>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</si>
  <si>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</si>
  <si>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</si>
  <si>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</si>
  <si>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</si>
  <si>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</si>
  <si>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</si>
  <si>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</si>
  <si>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</si>
  <si>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</si>
  <si>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</si>
  <si>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</si>
  <si>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</si>
  <si>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</si>
  <si>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</si>
  <si>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</si>
  <si>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</si>
  <si>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</si>
  <si>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</si>
  <si>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</si>
  <si>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</si>
  <si>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</si>
  <si>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</si>
  <si>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</si>
  <si>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</si>
  <si>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</si>
  <si>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</si>
  <si>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</si>
  <si>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</si>
  <si>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</si>
  <si>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</si>
  <si>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</si>
  <si>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</si>
  <si>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</si>
  <si>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</si>
  <si>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</si>
  <si>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</si>
  <si>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</si>
  <si>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</si>
  <si>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</si>
  <si>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</si>
  <si>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</si>
  <si>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</si>
  <si>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</si>
  <si>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</si>
  <si>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</si>
  <si>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</si>
  <si>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</si>
  <si>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</si>
  <si>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</si>
  <si>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</si>
  <si>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</si>
  <si>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</si>
  <si>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</si>
  <si>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</si>
  <si>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</si>
  <si>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</si>
  <si>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</si>
  <si>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</si>
  <si>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</si>
  <si>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</si>
  <si>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</si>
  <si>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</si>
  <si>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</si>
  <si>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</si>
  <si>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</si>
  <si>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</si>
  <si>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</si>
  <si>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</si>
  <si>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</si>
  <si>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</si>
  <si>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</si>
  <si>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</si>
  <si>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</si>
  <si>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</si>
  <si>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</si>
  <si>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</si>
  <si>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</si>
  <si>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</si>
  <si>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</si>
  <si>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</si>
  <si>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</si>
  <si>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</si>
  <si>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</si>
  <si>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</si>
  <si>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</si>
  <si>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</si>
  <si>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</si>
  <si>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</si>
  <si>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</si>
  <si>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</si>
  <si>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</si>
  <si>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</si>
  <si>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</si>
  <si>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</si>
  <si>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</si>
  <si>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</si>
  <si>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</si>
  <si>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</si>
  <si>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</si>
  <si>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</si>
  <si>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</si>
  <si>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</si>
  <si>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</si>
  <si>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</si>
  <si>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</si>
  <si>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</si>
  <si>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</si>
  <si>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</si>
  <si>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</si>
  <si>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</si>
  <si>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</si>
  <si>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</si>
  <si>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</si>
  <si>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</si>
  <si>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</si>
  <si>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</si>
  <si>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</si>
  <si>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</si>
  <si>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</si>
  <si>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</si>
  <si>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</si>
  <si>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</si>
  <si>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</si>
  <si>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</si>
  <si>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</si>
  <si>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</si>
  <si>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</si>
  <si>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</si>
  <si>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</si>
  <si>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</si>
  <si>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</si>
  <si>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</si>
  <si>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</si>
  <si>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</si>
  <si>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</si>
  <si>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</si>
  <si>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</si>
  <si>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</si>
  <si>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</si>
  <si>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</si>
  <si>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</si>
  <si>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</si>
  <si>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</si>
  <si>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</si>
  <si>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</si>
  <si>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</si>
  <si>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</si>
  <si>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</si>
  <si>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</si>
  <si>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</si>
  <si>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</si>
  <si>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</si>
  <si>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</si>
  <si>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</si>
  <si>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</si>
  <si>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</si>
  <si>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</si>
  <si>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</si>
  <si>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</si>
  <si>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</si>
  <si>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</si>
  <si>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</si>
  <si>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</si>
  <si>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</si>
  <si>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</si>
  <si>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</si>
  <si>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</si>
  <si>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</si>
  <si>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</si>
  <si>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</si>
  <si>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</si>
  <si>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</si>
  <si>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</si>
  <si>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</si>
  <si>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</si>
  <si>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</si>
  <si>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</si>
  <si>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</si>
  <si>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</si>
  <si>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</si>
  <si>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</si>
  <si>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</si>
  <si>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</si>
  <si>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</si>
  <si>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</si>
  <si>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</si>
  <si>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</si>
  <si>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</si>
  <si>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</si>
  <si>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</si>
  <si>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</si>
  <si>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</si>
  <si>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</si>
  <si>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</si>
  <si>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</si>
  <si>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</si>
  <si>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</si>
  <si>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</si>
  <si>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</si>
  <si>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</si>
  <si>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</si>
  <si>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</si>
  <si>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</si>
  <si>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</si>
  <si>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</si>
  <si>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</si>
  <si>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</si>
  <si>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</si>
  <si>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</si>
  <si>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</si>
  <si>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</si>
  <si>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</si>
  <si>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</si>
  <si>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</si>
  <si>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</si>
  <si>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</si>
  <si>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</si>
  <si>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</si>
  <si>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</si>
  <si>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</si>
  <si>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</si>
  <si>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</si>
  <si>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</si>
  <si>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</si>
  <si>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</si>
  <si>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</si>
  <si>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</si>
  <si>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</si>
  <si>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</si>
  <si>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</si>
  <si>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</si>
  <si>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</si>
  <si>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</si>
  <si>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</si>
  <si>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</si>
  <si>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</si>
  <si>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</si>
  <si>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</si>
  <si>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</si>
  <si>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</si>
  <si>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</si>
  <si>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</si>
  <si>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</si>
  <si>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</si>
  <si>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</si>
  <si>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</si>
  <si>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</si>
  <si>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</si>
  <si>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</si>
  <si>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</si>
  <si>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</si>
  <si>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</si>
  <si>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</si>
  <si>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</si>
  <si>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</si>
  <si>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</si>
  <si>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</si>
  <si>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</si>
  <si>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</si>
  <si>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</si>
  <si>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</si>
  <si>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</si>
  <si>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</si>
  <si>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</si>
  <si>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</si>
  <si>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</si>
  <si>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</si>
  <si>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</si>
  <si>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</si>
  <si>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</si>
  <si>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</si>
  <si>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</si>
  <si>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</si>
  <si>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</si>
  <si>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</si>
  <si>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</si>
  <si>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</si>
  <si>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</si>
  <si>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</si>
  <si>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</si>
  <si>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</si>
  <si>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</si>
  <si>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</si>
  <si>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</si>
  <si>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</si>
  <si>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</si>
  <si>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</si>
  <si>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</si>
  <si>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</si>
  <si>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</si>
  <si>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</si>
  <si>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</si>
  <si>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</si>
  <si>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</si>
  <si>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</si>
  <si>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</si>
  <si>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</si>
  <si>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</si>
  <si>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</si>
  <si>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</si>
  <si>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</si>
  <si>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</si>
  <si>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</si>
  <si>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</si>
  <si>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</si>
  <si>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</si>
  <si>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</si>
  <si>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</si>
  <si>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</si>
  <si>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</si>
  <si>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</si>
  <si>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</si>
  <si>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</si>
  <si>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</si>
  <si>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</si>
  <si>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</si>
  <si>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</si>
  <si>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</si>
  <si>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</si>
  <si>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</si>
  <si>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</si>
  <si>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</si>
  <si>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</si>
  <si>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</si>
  <si>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</si>
  <si>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</si>
  <si>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</si>
  <si>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</si>
  <si>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</si>
  <si>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</si>
  <si>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</si>
  <si>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</si>
  <si>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</si>
  <si>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</si>
  <si>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</si>
  <si>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</si>
  <si>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</si>
  <si>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</si>
  <si>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</si>
  <si>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</si>
  <si>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</si>
  <si>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</si>
  <si>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</si>
  <si>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</si>
  <si>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</si>
  <si>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</si>
  <si>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</si>
  <si>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</si>
  <si>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</si>
  <si>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</si>
  <si>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</si>
  <si>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</si>
  <si>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</si>
  <si>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</si>
  <si>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</si>
  <si>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</si>
  <si>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</si>
  <si>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</si>
  <si>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</si>
  <si>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</si>
  <si>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</si>
  <si>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</si>
  <si>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</si>
  <si>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</si>
  <si>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</si>
  <si>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</si>
  <si>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</si>
  <si>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</si>
  <si>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</si>
  <si>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</si>
  <si>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</si>
  <si>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</si>
  <si>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</si>
  <si>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</si>
  <si>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</si>
  <si>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</si>
  <si>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</si>
  <si>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</si>
  <si>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</si>
  <si>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</si>
  <si>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</si>
  <si>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</si>
  <si>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</si>
  <si>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</si>
  <si>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</si>
  <si>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</si>
  <si>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</si>
  <si>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</si>
  <si>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</si>
  <si>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</si>
  <si>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</si>
  <si>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</si>
  <si>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</si>
  <si>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</si>
  <si>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</si>
  <si>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</si>
  <si>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</si>
  <si>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</si>
  <si>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</si>
  <si>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</si>
  <si>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</si>
  <si>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</si>
  <si>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</si>
  <si>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</si>
  <si>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</si>
  <si>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</si>
  <si>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</si>
  <si>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</si>
  <si>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</si>
  <si>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</si>
  <si>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</si>
  <si>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</si>
  <si>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</si>
  <si>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</si>
  <si>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</si>
  <si>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</si>
  <si>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</si>
  <si>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</si>
  <si>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</si>
  <si>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</si>
  <si>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</si>
  <si>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</si>
  <si>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</si>
  <si>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</si>
  <si>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</si>
  <si>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</si>
  <si>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</si>
  <si>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</si>
  <si>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</si>
  <si>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</si>
  <si>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</si>
  <si>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</si>
  <si>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</si>
  <si>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</si>
  <si>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</si>
  <si>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</si>
  <si>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</si>
  <si>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</si>
  <si>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</si>
  <si>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</si>
  <si>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</si>
  <si>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</si>
  <si>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</si>
  <si>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</si>
  <si>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</si>
  <si>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</si>
  <si>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</si>
  <si>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</si>
  <si>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</si>
  <si>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</si>
  <si>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</si>
  <si>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</si>
  <si>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</si>
  <si>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</si>
  <si>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</si>
  <si>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</si>
  <si>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</si>
  <si>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</si>
  <si>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</si>
  <si>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</si>
  <si>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</si>
  <si>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</si>
  <si>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</si>
  <si>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</si>
  <si>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</si>
  <si>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</si>
  <si>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</si>
  <si>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</si>
  <si>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</si>
  <si>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</si>
  <si>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</si>
  <si>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</si>
  <si>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</si>
  <si>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</si>
  <si>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</si>
  <si>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</si>
  <si>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</si>
  <si>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</si>
  <si>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</si>
  <si>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</si>
  <si>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</si>
  <si>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</si>
  <si>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</si>
  <si>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</si>
  <si>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</si>
  <si>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</si>
  <si>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</si>
  <si>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</si>
  <si>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</si>
  <si>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</si>
  <si>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</si>
  <si>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</si>
  <si>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</si>
  <si>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</si>
  <si>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</si>
  <si>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</si>
  <si>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</si>
  <si>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</si>
  <si>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</si>
  <si>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</si>
  <si>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</si>
  <si>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</si>
  <si>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</si>
  <si>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</si>
  <si>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</si>
  <si>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</si>
  <si>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</si>
  <si>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</si>
  <si>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</si>
  <si>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</si>
  <si>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</si>
  <si>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</si>
  <si>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</si>
  <si>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</si>
  <si>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</si>
  <si>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</si>
  <si>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</si>
  <si>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</si>
  <si>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</si>
  <si>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</si>
  <si>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</si>
  <si>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</si>
  <si>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</si>
  <si>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</si>
  <si>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</si>
  <si>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</si>
  <si>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</si>
  <si>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</si>
  <si>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</si>
  <si>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</si>
  <si>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</si>
  <si>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</si>
  <si>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</si>
  <si>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</si>
  <si>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</si>
  <si>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</si>
  <si>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</si>
  <si>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</si>
  <si>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</si>
  <si>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</si>
  <si>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</si>
  <si>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</si>
  <si>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</si>
  <si>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</si>
  <si>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</si>
  <si>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</si>
  <si>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</si>
  <si>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</si>
  <si>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</si>
  <si>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</si>
  <si>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</si>
  <si>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</si>
  <si>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</si>
  <si>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</si>
  <si>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</si>
  <si>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</si>
  <si>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</si>
  <si>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</si>
  <si>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</si>
  <si>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</si>
  <si>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</si>
  <si>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</si>
  <si>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</si>
  <si>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</si>
  <si>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</si>
  <si>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</si>
  <si>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</si>
  <si>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</si>
  <si>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</si>
  <si>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</si>
  <si>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</si>
  <si>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</si>
  <si>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</si>
  <si>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</si>
  <si>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</si>
  <si>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</si>
  <si>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</si>
  <si>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</si>
  <si>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</si>
  <si>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</si>
  <si>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</si>
  <si>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</si>
  <si>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</si>
  <si>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</si>
  <si>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</si>
  <si>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</si>
  <si>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</si>
  <si>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</si>
  <si>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</si>
  <si>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</si>
  <si>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</si>
  <si>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</si>
  <si>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</si>
  <si>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</si>
  <si>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</si>
  <si>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</si>
  <si>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</si>
  <si>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</si>
  <si>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</si>
  <si>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</si>
  <si>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</si>
  <si>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</si>
  <si>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</si>
  <si>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</si>
  <si>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</si>
  <si>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</si>
  <si>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</si>
  <si>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</si>
  <si>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</si>
  <si>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</si>
  <si>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</si>
  <si>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</si>
  <si>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</si>
  <si>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</si>
  <si>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</si>
  <si>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</si>
  <si>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</si>
  <si>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</si>
  <si>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</si>
  <si>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</si>
  <si>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</si>
  <si>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</si>
  <si>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</si>
  <si>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</si>
  <si>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</si>
  <si>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</si>
  <si>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</si>
  <si>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</si>
  <si>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</si>
  <si>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</si>
  <si>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</si>
  <si>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</si>
  <si>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</si>
  <si>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</si>
  <si>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</si>
  <si>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</si>
  <si>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</si>
  <si>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</si>
  <si>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</si>
  <si>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</si>
  <si>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</si>
  <si>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</si>
  <si>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</si>
  <si>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</si>
  <si>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</si>
  <si>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</si>
  <si>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</si>
  <si>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</si>
  <si>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</si>
  <si>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</si>
  <si>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</si>
  <si>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</si>
  <si>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</si>
  <si>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</si>
  <si>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</si>
  <si>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</si>
  <si>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</si>
  <si>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</si>
  <si>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</si>
  <si>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</si>
  <si>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</si>
  <si>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</si>
  <si>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</si>
  <si>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</si>
  <si>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</si>
  <si>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</si>
  <si>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</si>
  <si>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</si>
  <si>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</si>
  <si>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</si>
  <si>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</si>
  <si>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</si>
  <si>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</si>
  <si>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</si>
  <si>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</si>
  <si>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</si>
  <si>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</si>
  <si>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</si>
  <si>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</si>
  <si>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</si>
  <si>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</si>
  <si>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</si>
  <si>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</si>
  <si>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</si>
  <si>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</si>
  <si>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</si>
  <si>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</si>
  <si>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</si>
  <si>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</si>
  <si>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</si>
  <si>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</si>
  <si>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</si>
  <si>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</si>
  <si>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</si>
  <si>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</si>
  <si>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</si>
  <si>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</si>
  <si>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</si>
  <si>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</si>
  <si>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</si>
  <si>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</si>
  <si>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</si>
  <si>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</si>
  <si>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</si>
  <si>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</si>
  <si>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</si>
  <si>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</si>
  <si>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</si>
  <si>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</si>
  <si>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</si>
  <si>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</si>
  <si>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</si>
  <si>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</si>
  <si>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</si>
  <si>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</si>
  <si>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</si>
  <si>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</si>
  <si>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</si>
  <si>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</si>
  <si>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</si>
  <si>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</si>
  <si>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</si>
  <si>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</si>
  <si>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</si>
  <si>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</si>
  <si>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</si>
  <si>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</si>
  <si>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</si>
  <si>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</si>
  <si>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</si>
  <si>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</si>
  <si>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</si>
  <si>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</si>
  <si>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</si>
  <si>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</si>
  <si>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</si>
  <si>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</si>
  <si>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</si>
  <si>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</si>
  <si>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</si>
  <si>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</si>
  <si>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</si>
  <si>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</si>
  <si>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</si>
  <si>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</si>
  <si>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</si>
  <si>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</si>
  <si>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</si>
  <si>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</si>
  <si>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</si>
  <si>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</si>
  <si>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</si>
  <si>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</si>
  <si>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</si>
  <si>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</si>
  <si>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</si>
  <si>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</si>
  <si>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</si>
  <si>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</si>
  <si>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</si>
  <si>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</si>
  <si>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</si>
  <si>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</si>
  <si>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</si>
  <si>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</si>
  <si>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</si>
  <si>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</si>
  <si>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</si>
  <si>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</si>
  <si>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</si>
  <si>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</si>
  <si>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</si>
  <si>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</si>
  <si>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</si>
  <si>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</si>
  <si>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</si>
  <si>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</si>
  <si>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</si>
  <si>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</si>
  <si>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</si>
  <si>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</si>
  <si>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</si>
  <si>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</si>
  <si>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</si>
  <si>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</si>
  <si>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</si>
  <si>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</si>
  <si>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</si>
  <si>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</si>
  <si>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</si>
  <si>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</si>
  <si>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</si>
  <si>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</si>
  <si>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</si>
  <si>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</si>
  <si>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</si>
  <si>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</si>
  <si>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</si>
  <si>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</si>
  <si>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</si>
  <si>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</si>
  <si>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</si>
  <si>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</si>
  <si>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</si>
  <si>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</si>
  <si>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</si>
  <si>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</si>
  <si>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</si>
  <si>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</si>
  <si>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</si>
  <si>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</si>
  <si>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</si>
  <si>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</si>
  <si>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</si>
  <si>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</si>
  <si>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</si>
  <si>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</si>
  <si>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</si>
  <si>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</si>
  <si>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</si>
  <si>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</si>
  <si>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</si>
  <si>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</si>
  <si>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</si>
  <si>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</si>
  <si>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</si>
  <si>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</si>
  <si>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</si>
  <si>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</si>
  <si>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</si>
  <si>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</si>
  <si>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</si>
  <si>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</si>
  <si>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</si>
  <si>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</si>
  <si>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</si>
  <si>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</si>
  <si>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</si>
  <si>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</si>
  <si>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</si>
  <si>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</si>
  <si>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</si>
  <si>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</si>
  <si>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</si>
  <si>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</si>
  <si>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</si>
  <si>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</si>
  <si>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</si>
  <si>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</si>
  <si>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</si>
  <si>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</si>
  <si>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</si>
  <si>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</si>
  <si>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</si>
  <si>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</si>
  <si>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</si>
  <si>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</si>
  <si>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</si>
  <si>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</si>
  <si>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</si>
  <si>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</si>
  <si>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</si>
  <si>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</si>
  <si>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</si>
  <si>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</si>
  <si>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</si>
  <si>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</si>
  <si>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</si>
  <si>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</si>
  <si>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</si>
  <si>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</si>
  <si>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</si>
  <si>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</si>
  <si>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</si>
  <si>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</si>
  <si>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</si>
  <si>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</si>
  <si>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</si>
  <si>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</si>
  <si>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</si>
  <si>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</si>
  <si>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</si>
  <si>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</si>
  <si>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</si>
  <si>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</si>
  <si>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</si>
  <si>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</si>
  <si>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</si>
  <si>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</si>
  <si>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</si>
  <si>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</si>
  <si>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</si>
  <si>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</si>
  <si>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</si>
  <si>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</si>
  <si>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</si>
  <si>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</si>
  <si>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</si>
  <si>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</si>
  <si>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</si>
  <si>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</si>
  <si>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</si>
  <si>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</si>
  <si>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</si>
  <si>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</si>
  <si>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</si>
  <si>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</si>
  <si>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</si>
  <si>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</si>
  <si>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</si>
  <si>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</si>
  <si>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</si>
  <si>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</si>
  <si>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</si>
  <si>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</si>
  <si>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</si>
  <si>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</si>
  <si>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</si>
  <si>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</si>
  <si>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</si>
  <si>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</si>
  <si>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</si>
  <si>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</si>
  <si>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</si>
  <si>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</si>
  <si>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</si>
  <si>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</si>
  <si>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</si>
  <si>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</si>
  <si>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</si>
  <si>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</si>
  <si>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</si>
  <si>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</si>
  <si>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</si>
  <si>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</si>
  <si>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</si>
  <si>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</si>
  <si>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</si>
  <si>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</si>
  <si>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</si>
  <si>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</si>
  <si>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</si>
  <si>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</si>
  <si>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</si>
  <si>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</si>
  <si>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</si>
  <si>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</si>
  <si>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</si>
  <si>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</si>
  <si>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</si>
  <si>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</si>
  <si>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</si>
  <si>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</si>
  <si>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</si>
  <si>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</si>
  <si>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</si>
  <si>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</si>
  <si>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</si>
  <si>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</si>
  <si>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</si>
  <si>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</si>
  <si>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</si>
  <si>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</si>
  <si>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</si>
  <si>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</si>
  <si>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</si>
  <si>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</si>
  <si>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</si>
  <si>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</si>
  <si>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</si>
  <si>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</si>
  <si>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</si>
  <si>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</si>
  <si>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</si>
  <si>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</si>
  <si>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</si>
  <si>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</si>
  <si>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</si>
  <si>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</si>
  <si>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</si>
  <si>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</si>
  <si>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</si>
  <si>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</si>
  <si>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</si>
  <si>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</si>
  <si>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</si>
  <si>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</si>
  <si>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</si>
  <si>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</si>
  <si>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</si>
  <si>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</si>
  <si>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</si>
  <si>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</si>
  <si>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</si>
  <si>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</si>
  <si>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</si>
  <si>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</si>
  <si>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</si>
  <si>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</si>
  <si>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</si>
  <si>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</si>
  <si>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</si>
  <si>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</si>
  <si>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</si>
  <si>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</si>
  <si>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</si>
  <si>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</si>
  <si>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</si>
  <si>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</si>
  <si>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</si>
  <si>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</si>
  <si>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</si>
  <si>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</si>
  <si>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</si>
  <si>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</si>
  <si>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</si>
  <si>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</si>
  <si>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</si>
  <si>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</si>
  <si>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</si>
  <si>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</si>
  <si>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</si>
  <si>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</si>
  <si>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</si>
  <si>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</si>
  <si>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</si>
  <si>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</si>
  <si>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</si>
  <si>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</si>
  <si>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</si>
  <si>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</si>
  <si>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</si>
  <si>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</si>
  <si>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</si>
  <si>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</si>
  <si>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</si>
  <si>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</si>
  <si>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</si>
  <si>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</si>
  <si>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</si>
  <si>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</si>
  <si>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</si>
  <si>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</si>
  <si>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</si>
  <si>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</si>
  <si>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</si>
  <si>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</si>
  <si>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</si>
  <si>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</si>
  <si>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</si>
  <si>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</si>
  <si>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</si>
  <si>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</si>
  <si>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</si>
  <si>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</si>
  <si>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</si>
  <si>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</si>
  <si>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</si>
  <si>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</si>
  <si>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</si>
  <si>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</si>
  <si>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</si>
  <si>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</si>
  <si>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</si>
  <si>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</si>
  <si>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</si>
  <si>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</si>
  <si>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</si>
  <si>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</si>
  <si>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</si>
  <si>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</si>
  <si>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</si>
  <si>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</si>
  <si>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</si>
  <si>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</si>
  <si>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</si>
  <si>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</si>
  <si>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</si>
  <si>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</si>
  <si>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</si>
  <si>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</si>
  <si>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</si>
  <si>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</si>
  <si>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</si>
  <si>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</si>
  <si>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</si>
  <si>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</si>
  <si>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</si>
  <si>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</si>
  <si>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</si>
  <si>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</si>
  <si>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</si>
  <si>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</si>
  <si>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</si>
  <si>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</si>
  <si>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</si>
  <si>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</si>
  <si>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</si>
  <si>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</si>
  <si>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</si>
  <si>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</si>
  <si>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</si>
  <si>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</si>
  <si>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</si>
  <si>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</si>
  <si>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</si>
  <si>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</si>
  <si>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</si>
  <si>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</si>
  <si>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</si>
  <si>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</si>
  <si>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</si>
  <si>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</si>
  <si>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</si>
  <si>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</si>
  <si>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</si>
  <si>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</si>
  <si>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</si>
  <si>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</si>
  <si>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</si>
  <si>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</si>
  <si>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</si>
  <si>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</si>
  <si>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</si>
  <si>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</si>
  <si>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</si>
  <si>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</si>
  <si>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</si>
  <si>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</si>
  <si>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</si>
  <si>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</si>
  <si>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</si>
  <si>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</si>
  <si>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</si>
  <si>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</si>
  <si>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</si>
  <si>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</si>
  <si>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</si>
  <si>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</si>
  <si>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</si>
  <si>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</si>
  <si>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</si>
  <si>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</si>
  <si>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</si>
  <si>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</si>
  <si>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</si>
  <si>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</si>
  <si>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</si>
  <si>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</si>
  <si>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</si>
  <si>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</si>
  <si>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</si>
  <si>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</si>
  <si>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</si>
  <si>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</si>
  <si>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</si>
  <si>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</si>
  <si>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</si>
  <si>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</si>
  <si>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</si>
  <si>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</si>
  <si>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</si>
  <si>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</si>
  <si>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</si>
  <si>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</si>
  <si>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</si>
  <si>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</si>
  <si>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</si>
  <si>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</si>
  <si>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</si>
  <si>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</si>
  <si>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</si>
  <si>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</si>
  <si>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</si>
  <si>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</si>
  <si>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</si>
  <si>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</si>
  <si>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</si>
  <si>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</si>
  <si>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</si>
  <si>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</si>
  <si>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</si>
  <si>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</si>
  <si>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</si>
  <si>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</si>
  <si>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</si>
  <si>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</si>
  <si>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</si>
  <si>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</si>
  <si>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</si>
  <si>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</si>
  <si>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</si>
  <si>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</si>
  <si>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</si>
  <si>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</si>
  <si>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</si>
  <si>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</si>
  <si>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</si>
  <si>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</si>
  <si>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</si>
  <si>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</si>
  <si>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</si>
  <si>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</si>
  <si>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</si>
  <si>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</si>
  <si>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</si>
  <si>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</si>
  <si>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</si>
  <si>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</si>
  <si>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</si>
  <si>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</si>
  <si>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</si>
  <si>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</si>
  <si>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</si>
  <si>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</si>
  <si>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</si>
  <si>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</si>
  <si>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</si>
  <si>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</si>
  <si>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</si>
  <si>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</si>
  <si>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</si>
  <si>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</si>
  <si>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</si>
  <si>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</si>
  <si>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</si>
  <si>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</si>
  <si>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</si>
  <si>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</si>
  <si>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</si>
  <si>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</si>
  <si>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</si>
  <si>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</si>
  <si>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</si>
  <si>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</si>
  <si>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</si>
  <si>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</si>
  <si>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</si>
  <si>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</si>
  <si>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</si>
  <si>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</si>
  <si>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</si>
  <si>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</si>
  <si>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</si>
  <si>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</si>
  <si>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</si>
  <si>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</si>
  <si>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</si>
  <si>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</si>
  <si>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</si>
  <si>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</si>
  <si>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</si>
  <si>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</si>
  <si>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</si>
  <si>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</si>
  <si>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</si>
  <si>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</si>
  <si>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</si>
  <si>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</si>
  <si>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</si>
  <si>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</si>
  <si>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</si>
  <si>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</si>
  <si>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</si>
  <si>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</si>
  <si>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</si>
  <si>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</si>
  <si>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</si>
  <si>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</si>
  <si>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</si>
  <si>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</si>
  <si>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</si>
  <si>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</si>
  <si>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</si>
  <si>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</si>
  <si>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</si>
  <si>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</si>
  <si>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</si>
  <si>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</si>
  <si>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</si>
  <si>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</si>
  <si>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</si>
  <si>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</si>
  <si>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</si>
  <si>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</si>
  <si>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</si>
  <si>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</si>
  <si>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</si>
  <si>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</si>
  <si>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</si>
  <si>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</si>
  <si>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</si>
  <si>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</si>
  <si>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</si>
  <si>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</si>
  <si>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</si>
  <si>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</si>
  <si>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</si>
  <si>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</si>
  <si>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</si>
  <si>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</si>
  <si>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</si>
  <si>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</si>
  <si>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</si>
  <si>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</si>
  <si>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</si>
  <si>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</si>
  <si>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</si>
  <si>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</si>
  <si>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</si>
  <si>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</si>
  <si>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</si>
  <si>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</si>
  <si>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</si>
  <si>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</si>
  <si>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</si>
  <si>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</si>
  <si>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</si>
  <si>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</si>
  <si>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</si>
  <si>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</si>
  <si>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</si>
  <si>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</si>
  <si>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</si>
  <si>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</si>
  <si>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</si>
  <si>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</si>
  <si>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</si>
  <si>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</si>
  <si>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</si>
  <si>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</si>
  <si>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</si>
  <si>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</si>
  <si>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</si>
  <si>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</si>
  <si>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</si>
  <si>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</si>
  <si>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</si>
  <si>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</si>
  <si>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</si>
  <si>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</si>
  <si>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</si>
  <si>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</si>
  <si>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</si>
  <si>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</si>
  <si>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</si>
  <si>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</si>
  <si>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</si>
  <si>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</si>
  <si>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</si>
  <si>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</si>
  <si>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</si>
  <si>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</si>
  <si>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</si>
  <si>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</si>
  <si>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</si>
  <si>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</si>
  <si>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</si>
  <si>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</si>
  <si>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</si>
  <si>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</si>
  <si>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</si>
  <si>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</si>
  <si>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</si>
  <si>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</si>
  <si>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</si>
  <si>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</si>
  <si>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</si>
  <si>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</si>
  <si>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</si>
  <si>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</si>
  <si>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</si>
  <si>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</si>
  <si>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</si>
  <si>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</si>
  <si>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</si>
  <si>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</si>
  <si>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</si>
  <si>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</si>
  <si>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</si>
  <si>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</si>
  <si>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</si>
  <si>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</si>
  <si>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</si>
  <si>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</si>
  <si>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</si>
  <si>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</si>
  <si>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</si>
  <si>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</si>
  <si>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</si>
  <si>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</si>
  <si>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</si>
  <si>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</si>
  <si>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</si>
  <si>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</si>
  <si>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</si>
  <si>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</si>
  <si>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</si>
  <si>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</si>
  <si>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</si>
  <si>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</si>
  <si>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</si>
  <si>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</si>
  <si>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</si>
  <si>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</si>
  <si>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</si>
  <si>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</si>
  <si>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</si>
  <si>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</si>
  <si>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</si>
  <si>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</si>
  <si>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</si>
  <si>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</si>
  <si>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</si>
  <si>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</si>
  <si>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</si>
  <si>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</si>
  <si>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</si>
  <si>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</si>
  <si>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</si>
  <si>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</si>
  <si>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</si>
  <si>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</si>
  <si>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</si>
  <si>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</si>
  <si>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</si>
  <si>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</si>
  <si>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</si>
  <si>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</si>
  <si>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</si>
  <si>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</si>
  <si>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</si>
  <si>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</si>
  <si>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</si>
  <si>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</si>
  <si>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</si>
  <si>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</si>
  <si>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</si>
  <si>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</si>
  <si>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</si>
  <si>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</si>
  <si>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</si>
  <si>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</si>
  <si>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</si>
  <si>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</si>
  <si>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</si>
  <si>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</si>
  <si>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</si>
  <si>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</si>
  <si>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</si>
  <si>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</si>
  <si>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</si>
  <si>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</si>
  <si>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</si>
  <si>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</si>
  <si>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</si>
  <si>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</si>
  <si>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</si>
  <si>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</si>
  <si>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</si>
  <si>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</si>
  <si>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</si>
  <si>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</si>
  <si>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</si>
  <si>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</si>
  <si>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</si>
  <si>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</si>
  <si>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</si>
  <si>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</si>
  <si>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</si>
  <si>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</si>
  <si>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</si>
  <si>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</si>
  <si>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</si>
  <si>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</si>
  <si>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</si>
  <si>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</si>
  <si>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</si>
  <si>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</si>
  <si>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</si>
  <si>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</si>
  <si>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</si>
  <si>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</si>
  <si>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</si>
  <si>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</si>
  <si>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</si>
  <si>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</si>
  <si>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</si>
  <si>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</si>
  <si>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</si>
  <si>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</si>
  <si>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</si>
  <si>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</si>
  <si>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</si>
  <si>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</si>
  <si>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</si>
  <si>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</si>
  <si>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</si>
  <si>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</si>
  <si>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</si>
  <si>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</si>
  <si>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</si>
  <si>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</si>
  <si>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</si>
  <si>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</si>
  <si>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</si>
  <si>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</si>
  <si>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</si>
  <si>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</si>
  <si>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</si>
  <si>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</si>
  <si>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</si>
  <si>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</si>
  <si>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</si>
  <si>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</si>
  <si>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</si>
  <si>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</si>
  <si>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</si>
  <si>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</si>
  <si>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</si>
  <si>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</si>
  <si>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</si>
  <si>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</si>
  <si>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</si>
  <si>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</si>
  <si>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</si>
  <si>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</si>
  <si>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</si>
  <si>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</si>
  <si>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</si>
  <si>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</si>
  <si>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</si>
  <si>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</si>
  <si>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</si>
  <si>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</si>
  <si>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</si>
  <si>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</si>
  <si>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</si>
  <si>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</si>
  <si>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</si>
  <si>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</si>
  <si>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</si>
  <si>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</si>
  <si>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</si>
  <si>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</si>
  <si>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</si>
  <si>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</si>
  <si>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</si>
  <si>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</si>
  <si>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</si>
  <si>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</si>
  <si>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</si>
  <si>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</si>
  <si>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</si>
  <si>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</si>
  <si>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</si>
  <si>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</si>
  <si>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</si>
  <si>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</si>
  <si>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</si>
  <si>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</si>
  <si>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</si>
  <si>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</si>
  <si>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</si>
  <si>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</si>
  <si>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</si>
  <si>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</si>
  <si>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</si>
  <si>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</si>
  <si>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</si>
  <si>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</si>
  <si>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</si>
  <si>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</si>
  <si>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</si>
  <si>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</si>
  <si>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</si>
  <si>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</si>
  <si>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</si>
  <si>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</si>
  <si>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</si>
  <si>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</si>
  <si>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</si>
  <si>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</si>
  <si>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</si>
  <si>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</si>
  <si>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</si>
  <si>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</si>
  <si>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</si>
  <si>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</si>
  <si>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</si>
  <si>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</si>
  <si>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</si>
  <si>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</si>
  <si>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</si>
  <si>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</si>
  <si>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</si>
  <si>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</si>
  <si>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</si>
  <si>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</si>
  <si>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</si>
  <si>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</si>
  <si>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</si>
  <si>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</si>
  <si>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</si>
  <si>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</si>
  <si>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</si>
  <si>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</si>
  <si>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</si>
  <si>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</si>
  <si>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</si>
  <si>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</si>
  <si>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</si>
  <si>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</si>
  <si>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</si>
  <si>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</si>
  <si>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</si>
  <si>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</si>
  <si>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</si>
  <si>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</si>
  <si>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</si>
  <si>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</si>
  <si>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</si>
  <si>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</si>
  <si>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</si>
  <si>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</si>
  <si>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</si>
  <si>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</si>
  <si>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</si>
  <si>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</si>
  <si>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</si>
  <si>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</si>
  <si>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</si>
  <si>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</si>
  <si>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</si>
  <si>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</si>
  <si>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</si>
  <si>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</si>
  <si>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</si>
  <si>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</si>
  <si>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</si>
  <si>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</si>
  <si>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</si>
  <si>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</si>
  <si>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</si>
  <si>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</si>
  <si>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</si>
  <si>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</si>
  <si>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</si>
  <si>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</si>
  <si>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</si>
  <si>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</si>
  <si>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</si>
  <si>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</si>
  <si>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</si>
  <si>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</si>
  <si>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</si>
  <si>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</si>
  <si>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</si>
  <si>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</si>
  <si>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</si>
  <si>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</si>
  <si>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</si>
  <si>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</si>
  <si>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</si>
  <si>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</si>
  <si>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</si>
  <si>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</si>
  <si>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</si>
  <si>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</si>
  <si>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</si>
  <si>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</si>
  <si>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</si>
  <si>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</si>
  <si>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</si>
  <si>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</si>
  <si>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</si>
  <si>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</si>
  <si>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</si>
  <si>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</si>
  <si>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</si>
  <si>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</si>
  <si>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</si>
  <si>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</si>
  <si>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</si>
  <si>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</si>
  <si>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</si>
  <si>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</si>
  <si>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</si>
  <si>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</si>
  <si>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</si>
  <si>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</si>
  <si>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</si>
  <si>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</si>
  <si>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</si>
  <si>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</si>
  <si>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</si>
  <si>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</si>
  <si>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</si>
  <si>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</si>
  <si>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</si>
  <si>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</si>
  <si>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</si>
  <si>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</si>
  <si>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</si>
  <si>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</si>
  <si>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</si>
  <si>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</si>
  <si>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</si>
  <si>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</si>
  <si>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</si>
  <si>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</si>
  <si>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</si>
  <si>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</si>
  <si>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</si>
  <si>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</si>
  <si>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</si>
  <si>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</si>
  <si>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</si>
  <si>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</si>
  <si>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</si>
  <si>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</si>
  <si>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</si>
  <si>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</si>
  <si>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</si>
  <si>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</si>
  <si>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</si>
  <si>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</si>
  <si>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</si>
  <si>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</si>
  <si>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</si>
  <si>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</si>
  <si>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</si>
  <si>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</si>
  <si>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</si>
  <si>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</si>
  <si>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</si>
  <si>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</si>
  <si>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</si>
  <si>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</si>
  <si>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</si>
  <si>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</si>
  <si>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</si>
  <si>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</si>
  <si>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</si>
  <si>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</si>
  <si>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</si>
  <si>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</si>
  <si>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</si>
  <si>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</si>
  <si>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</si>
  <si>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</si>
  <si>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</si>
  <si>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</si>
  <si>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</si>
  <si>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</si>
  <si>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</si>
  <si>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</si>
  <si>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</si>
  <si>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</si>
  <si>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</si>
  <si>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</si>
  <si>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</si>
  <si>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</si>
  <si>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</si>
  <si>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</si>
  <si>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</si>
  <si>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</si>
  <si>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</si>
  <si>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</si>
  <si>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</si>
  <si>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</si>
  <si>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</si>
  <si>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</si>
  <si>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</si>
  <si>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</si>
  <si>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</si>
  <si>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</si>
  <si>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</si>
  <si>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</si>
  <si>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</si>
  <si>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</si>
  <si>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</si>
  <si>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</si>
  <si>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</si>
  <si>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</si>
  <si>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</si>
  <si>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</si>
  <si>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</si>
  <si>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</si>
  <si>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</si>
  <si>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</si>
  <si>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</si>
  <si>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</si>
  <si>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</si>
  <si>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</si>
  <si>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</si>
  <si>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</si>
  <si>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</si>
  <si>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</si>
  <si>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</si>
  <si>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</si>
  <si>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</si>
  <si>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</si>
  <si>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</si>
  <si>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</si>
  <si>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</si>
  <si>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</si>
  <si>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</si>
  <si>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</si>
  <si>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</si>
  <si>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</si>
  <si>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</si>
  <si>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</si>
  <si>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</si>
  <si>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</si>
  <si>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</si>
  <si>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</si>
  <si>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</si>
  <si>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</si>
  <si>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</si>
  <si>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</si>
  <si>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</si>
  <si>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</si>
  <si>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</si>
  <si>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</si>
  <si>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</si>
  <si>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</si>
  <si>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</si>
  <si>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</si>
  <si>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</si>
  <si>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</si>
  <si>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</si>
  <si>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</si>
  <si>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</si>
  <si>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</si>
  <si>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</si>
  <si>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</si>
  <si>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</si>
  <si>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</si>
  <si>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</si>
  <si>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</si>
  <si>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</si>
  <si>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</si>
  <si>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</si>
  <si>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</si>
  <si>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</si>
  <si>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</si>
  <si>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</si>
  <si>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</si>
  <si>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</si>
  <si>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</si>
  <si>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</si>
  <si>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</si>
  <si>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</si>
  <si>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</si>
  <si>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</si>
  <si>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</si>
  <si>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</si>
  <si>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</si>
  <si>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</si>
  <si>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</si>
  <si>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</si>
  <si>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</si>
  <si>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</si>
  <si>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</si>
  <si>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</si>
  <si>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</si>
  <si>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</si>
  <si>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</si>
  <si>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</si>
  <si>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</si>
  <si>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</si>
  <si>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</si>
  <si>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</si>
  <si>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</si>
  <si>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</si>
  <si>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</si>
  <si>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</si>
  <si>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</si>
  <si>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</si>
  <si>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</si>
  <si>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</si>
  <si>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</si>
  <si>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</si>
  <si>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</si>
  <si>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</si>
  <si>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</si>
  <si>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</si>
  <si>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</si>
  <si>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</si>
  <si>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</si>
  <si>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</si>
  <si>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</si>
  <si>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</si>
  <si>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</si>
  <si>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</si>
  <si>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</si>
  <si>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</si>
  <si>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</si>
  <si>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</si>
  <si>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</si>
  <si>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</si>
  <si>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</si>
  <si>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</si>
  <si>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</si>
  <si>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</si>
  <si>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</si>
  <si>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</si>
  <si>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</si>
  <si>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</si>
  <si>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</si>
  <si>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</si>
  <si>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</si>
  <si>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</si>
  <si>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</si>
  <si>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</si>
  <si>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</si>
  <si>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</si>
  <si>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</si>
  <si>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</si>
  <si>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</si>
  <si>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</si>
  <si>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</si>
  <si>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</si>
  <si>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</si>
  <si>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</si>
  <si>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</si>
  <si>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</si>
  <si>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</si>
  <si>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</si>
  <si>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</si>
  <si>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</si>
  <si>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</si>
  <si>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</si>
  <si>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</si>
  <si>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</si>
  <si>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</si>
  <si>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</si>
  <si>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</si>
  <si>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</si>
  <si>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</si>
  <si>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</si>
  <si>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</si>
  <si>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</si>
  <si>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</si>
  <si>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</si>
  <si>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</si>
  <si>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</si>
  <si>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</si>
  <si>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</si>
  <si>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</si>
  <si>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</si>
  <si>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</si>
  <si>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</si>
  <si>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</si>
  <si>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</si>
  <si>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</si>
  <si>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</si>
  <si>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</si>
  <si>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</si>
  <si>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</si>
  <si>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</si>
  <si>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</si>
  <si>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</si>
  <si>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</si>
  <si>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</si>
  <si>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</si>
  <si>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</si>
  <si>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</si>
  <si>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</si>
  <si>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</si>
  <si>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</si>
  <si>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</si>
  <si>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</si>
  <si>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</si>
  <si>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</si>
  <si>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</si>
  <si>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</si>
  <si>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</si>
  <si>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</si>
  <si>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</si>
  <si>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</si>
  <si>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</si>
  <si>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</si>
  <si>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</si>
  <si>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</si>
  <si>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</si>
  <si>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</si>
  <si>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</si>
  <si>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</si>
  <si>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</si>
  <si>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</si>
  <si>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</si>
  <si>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</si>
  <si>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</si>
  <si>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</si>
  <si>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</si>
  <si>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</si>
  <si>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</si>
  <si>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</si>
  <si>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</si>
  <si>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</si>
  <si>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</si>
  <si>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</si>
  <si>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</si>
  <si>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</si>
  <si>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</si>
  <si>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</si>
  <si>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</si>
  <si>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</si>
  <si>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</si>
  <si>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</si>
  <si>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</si>
  <si>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</si>
  <si>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</si>
  <si>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</si>
  <si>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</si>
  <si>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</si>
  <si>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</si>
  <si>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</si>
  <si>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</si>
  <si>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</si>
  <si>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</si>
  <si>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</si>
  <si>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</si>
  <si>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</si>
  <si>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</si>
  <si>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</si>
  <si>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</si>
  <si>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</si>
  <si>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</si>
  <si>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</si>
  <si>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</si>
  <si>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</si>
  <si>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</si>
  <si>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</si>
  <si>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</si>
  <si>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</si>
  <si>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</si>
  <si>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</si>
  <si>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</si>
  <si>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</si>
  <si>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</si>
  <si>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</si>
  <si>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</si>
  <si>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</si>
  <si>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</si>
  <si>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</si>
  <si>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</si>
  <si>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</si>
  <si>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</si>
  <si>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</si>
  <si>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</si>
  <si>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</si>
  <si>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</si>
  <si>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</si>
  <si>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</si>
  <si>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</si>
  <si>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</si>
  <si>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</si>
  <si>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</si>
  <si>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</si>
  <si>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</si>
  <si>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</si>
  <si>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</si>
  <si>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</si>
  <si>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</si>
  <si>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</si>
  <si>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</si>
  <si>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</si>
  <si>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</si>
  <si>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</si>
  <si>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</si>
  <si>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</si>
  <si>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</si>
  <si>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</si>
  <si>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</si>
  <si>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</si>
  <si>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</si>
  <si>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</si>
  <si>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</si>
  <si>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</si>
  <si>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</si>
  <si>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</si>
  <si>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</si>
  <si>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</si>
  <si>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</si>
  <si>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</si>
  <si>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</si>
  <si>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</si>
  <si>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</si>
  <si>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</si>
  <si>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</si>
  <si>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</si>
  <si>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</si>
  <si>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</si>
  <si>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</si>
  <si>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</si>
  <si>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</si>
  <si>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</si>
  <si>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</si>
  <si>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</si>
  <si>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</si>
  <si>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</si>
  <si>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</si>
  <si>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</si>
  <si>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</si>
  <si>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</si>
  <si>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</si>
  <si>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</si>
  <si>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</si>
  <si>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</si>
  <si>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</si>
  <si>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</si>
  <si>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</si>
  <si>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</si>
  <si>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</si>
  <si>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</si>
  <si>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</si>
  <si>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</si>
  <si>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</si>
  <si>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</si>
  <si>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</si>
  <si>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</si>
  <si>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</si>
  <si>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</si>
  <si>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</si>
  <si>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</si>
  <si>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</si>
  <si>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</si>
  <si>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</si>
  <si>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</si>
  <si>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</si>
  <si>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</si>
  <si>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</si>
  <si>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</si>
  <si>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</si>
  <si>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</si>
  <si>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</si>
  <si>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</si>
  <si>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</si>
  <si>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</si>
  <si>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</si>
  <si>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</si>
  <si>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</si>
  <si>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</si>
  <si>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</si>
  <si>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</si>
  <si>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</si>
  <si>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</si>
  <si>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</si>
  <si>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</si>
  <si>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</si>
  <si>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</si>
  <si>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</si>
  <si>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</si>
  <si>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</si>
  <si>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</si>
  <si>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</si>
  <si>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</si>
  <si>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</si>
  <si>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</si>
  <si>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</si>
  <si>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</si>
  <si>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</si>
  <si>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</si>
  <si>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</si>
  <si>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</si>
  <si>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</si>
  <si>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</si>
  <si>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</si>
  <si>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</si>
  <si>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</si>
  <si>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</si>
  <si>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</si>
  <si>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</si>
  <si>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</si>
  <si>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</si>
  <si>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</si>
  <si>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</si>
  <si>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</si>
  <si>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</si>
  <si>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</si>
  <si>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</si>
  <si>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</si>
  <si>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</si>
  <si>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</si>
  <si>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</si>
  <si>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</si>
  <si>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</si>
  <si>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</si>
  <si>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</si>
  <si>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</si>
  <si>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</si>
  <si>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</si>
  <si>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</si>
  <si>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</si>
  <si>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</si>
  <si>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</si>
  <si>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</si>
  <si>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</si>
  <si>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</si>
  <si>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</si>
  <si>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</si>
  <si>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</si>
  <si>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</si>
  <si>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</si>
  <si>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</si>
  <si>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</si>
  <si>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</si>
  <si>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</si>
  <si>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</si>
  <si>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</si>
  <si>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</si>
  <si>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</si>
  <si>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</si>
  <si>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</si>
  <si>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</si>
  <si>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</si>
  <si>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</si>
  <si>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</si>
  <si>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</si>
  <si>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</si>
  <si>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</si>
  <si>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</si>
  <si>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</si>
  <si>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</si>
  <si>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</si>
  <si>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</si>
  <si>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</si>
  <si>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</si>
  <si>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</si>
  <si>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</si>
  <si>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</si>
  <si>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</si>
  <si>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</si>
  <si>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</si>
  <si>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</si>
  <si>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</si>
  <si>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</si>
  <si>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</si>
  <si>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</si>
  <si>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</si>
  <si>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</si>
  <si>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</si>
  <si>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</si>
  <si>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</si>
  <si>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</si>
  <si>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</si>
  <si>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</si>
  <si>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</si>
  <si>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</si>
  <si>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</si>
  <si>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</si>
  <si>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</si>
  <si>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</si>
  <si>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</si>
  <si>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</si>
  <si>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</si>
  <si>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</si>
  <si>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</si>
  <si>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</si>
  <si>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</si>
  <si>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</si>
  <si>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</si>
  <si>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</si>
  <si>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</si>
  <si>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</si>
  <si>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</si>
  <si>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</si>
  <si>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</si>
  <si>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</si>
  <si>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</si>
  <si>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</si>
  <si>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</si>
  <si>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</si>
  <si>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</si>
  <si>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</si>
  <si>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</si>
  <si>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</si>
  <si>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</si>
  <si>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</si>
  <si>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</si>
  <si>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</si>
  <si>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</si>
  <si>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</si>
  <si>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</si>
  <si>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</si>
  <si>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</si>
  <si>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</si>
  <si>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</si>
  <si>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</si>
  <si>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</si>
  <si>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</si>
  <si>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</si>
  <si>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</si>
  <si>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</si>
  <si>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</si>
  <si>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</si>
  <si>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</si>
  <si>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</si>
  <si>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</si>
  <si>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</si>
  <si>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</si>
  <si>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</si>
  <si>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</si>
  <si>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</si>
  <si>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</si>
  <si>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</si>
  <si>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</si>
  <si>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</si>
  <si>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</si>
  <si>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</si>
  <si>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</si>
  <si>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</si>
  <si>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</si>
  <si>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</si>
  <si>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</si>
  <si>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</si>
  <si>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</si>
  <si>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</si>
  <si>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</si>
  <si>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</si>
  <si>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</si>
  <si>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</si>
  <si>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</si>
  <si>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</si>
  <si>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</si>
  <si>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</si>
  <si>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</si>
  <si>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</si>
  <si>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</si>
  <si>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</si>
  <si>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</si>
  <si>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</si>
  <si>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</si>
  <si>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</si>
  <si>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</si>
  <si>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</si>
  <si>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</si>
  <si>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</si>
  <si>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</si>
  <si>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</si>
  <si>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</si>
  <si>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</si>
  <si>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</si>
  <si>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</si>
  <si>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</si>
  <si>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</si>
  <si>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</si>
  <si>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</si>
  <si>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</si>
  <si>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</si>
  <si>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</si>
  <si>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</si>
  <si>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</si>
  <si>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</si>
  <si>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</si>
  <si>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</si>
  <si>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</si>
  <si>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</si>
  <si>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</si>
  <si>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</si>
  <si>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</si>
  <si>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</si>
  <si>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</si>
  <si>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</si>
  <si>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</si>
  <si>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</si>
  <si>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</si>
  <si>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</si>
  <si>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</si>
  <si>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</si>
  <si>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</si>
  <si>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</si>
  <si>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</si>
  <si>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</si>
  <si>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</si>
  <si>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</si>
  <si>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</si>
  <si>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</si>
  <si>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</si>
  <si>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</si>
  <si>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</si>
  <si>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</si>
  <si>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</si>
  <si>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</si>
  <si>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</si>
  <si>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</si>
  <si>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</si>
  <si>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</si>
  <si>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</si>
  <si>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</si>
  <si>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</si>
  <si>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</si>
  <si>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</si>
  <si>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</si>
  <si>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</si>
  <si>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</si>
  <si>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</si>
  <si>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</si>
  <si>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</si>
  <si>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</si>
  <si>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</si>
  <si>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</si>
  <si>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</si>
  <si>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</si>
  <si>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</si>
  <si>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</si>
  <si>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</si>
  <si>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</si>
  <si>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</si>
  <si>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</si>
  <si>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</si>
  <si>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</si>
  <si>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</si>
  <si>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</si>
  <si>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</si>
  <si>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</si>
  <si>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</si>
  <si>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</si>
  <si>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</si>
  <si>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</si>
  <si>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</si>
  <si>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</si>
  <si>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</si>
  <si>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</si>
  <si>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</si>
  <si>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</si>
  <si>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</si>
  <si>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</si>
  <si>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</si>
  <si>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</si>
  <si>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</si>
  <si>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</si>
  <si>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</si>
  <si>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</si>
  <si>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</si>
  <si>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</si>
  <si>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</si>
  <si>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</si>
  <si>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</si>
  <si>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</si>
  <si>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</si>
  <si>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</si>
  <si>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</si>
  <si>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</si>
  <si>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</si>
  <si>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</si>
  <si>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</si>
  <si>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</si>
  <si>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</si>
  <si>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</si>
  <si>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</si>
  <si>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</si>
  <si>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</si>
  <si>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</si>
  <si>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</si>
  <si>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</si>
  <si>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</si>
  <si>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</si>
  <si>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</si>
  <si>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</si>
  <si>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</si>
  <si>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</si>
  <si>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</si>
  <si>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</si>
  <si>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</si>
  <si>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</si>
  <si>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</si>
  <si>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</si>
  <si>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</si>
  <si>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</si>
  <si>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</si>
  <si>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</si>
  <si>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</si>
  <si>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</si>
  <si>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</si>
  <si>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</si>
  <si>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</si>
  <si>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</si>
  <si>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</si>
  <si>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</si>
  <si>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</si>
  <si>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</si>
  <si>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</si>
  <si>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</si>
  <si>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</si>
  <si>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</si>
  <si>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</si>
  <si>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</si>
  <si>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</si>
  <si>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</si>
  <si>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</si>
  <si>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</si>
  <si>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</si>
  <si>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</si>
  <si>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</si>
  <si>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</si>
  <si>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</si>
  <si>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</si>
  <si>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</si>
  <si>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</si>
  <si>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</si>
  <si>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</si>
  <si>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</si>
  <si>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</si>
  <si>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</si>
  <si>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</si>
  <si>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</si>
  <si>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</si>
  <si>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</si>
  <si>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</si>
  <si>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</si>
  <si>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</si>
  <si>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</si>
  <si>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</si>
  <si>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</si>
  <si>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</si>
  <si>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</si>
  <si>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</si>
  <si>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</si>
  <si>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</si>
  <si>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</si>
  <si>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</si>
  <si>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</si>
  <si>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</si>
  <si>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</si>
  <si>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</si>
  <si>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</si>
  <si>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</si>
  <si>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</si>
  <si>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</si>
  <si>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</si>
  <si>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</si>
  <si>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</si>
  <si>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</si>
  <si>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</si>
  <si>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</si>
  <si>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</si>
  <si>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</si>
  <si>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</si>
  <si>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</si>
  <si>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</si>
  <si>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</si>
  <si>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</si>
  <si>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</si>
  <si>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</si>
  <si>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</si>
  <si>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</si>
  <si>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</si>
  <si>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</si>
  <si>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</si>
  <si>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</si>
  <si>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</si>
  <si>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</si>
  <si>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</si>
  <si>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</si>
  <si>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</si>
  <si>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</si>
  <si>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</si>
  <si>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</si>
  <si>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</si>
  <si>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</si>
  <si>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</si>
  <si>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</si>
  <si>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</si>
  <si>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</si>
  <si>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</si>
  <si>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</si>
  <si>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</si>
  <si>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</si>
  <si>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</si>
  <si>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</si>
  <si>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</si>
  <si>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</si>
  <si>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</si>
  <si>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</si>
  <si>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</si>
  <si>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</si>
  <si>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</si>
  <si>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</si>
  <si>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</si>
  <si>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</si>
  <si>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</si>
  <si>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</si>
  <si>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</si>
  <si>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</si>
  <si>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</si>
  <si>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</si>
  <si>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</si>
  <si>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</si>
  <si>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</si>
  <si>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</si>
  <si>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</si>
  <si>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</si>
  <si>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</si>
  <si>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</si>
  <si>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</si>
  <si>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</si>
  <si>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</si>
  <si>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</si>
  <si>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</si>
  <si>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</si>
  <si>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</si>
  <si>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</si>
  <si>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</si>
  <si>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</si>
  <si>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</si>
  <si>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</si>
  <si>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</si>
  <si>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</si>
  <si>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</si>
  <si>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</si>
  <si>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</si>
  <si>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</si>
  <si>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</si>
  <si>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</si>
  <si>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</si>
  <si>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</si>
  <si>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</si>
  <si>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</si>
  <si>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</si>
  <si>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</si>
  <si>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</si>
  <si>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</si>
  <si>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</si>
  <si>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</si>
  <si>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</si>
  <si>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</si>
  <si>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</si>
  <si>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</si>
  <si>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</si>
  <si>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</si>
  <si>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</si>
  <si>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</si>
  <si>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</si>
  <si>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</si>
  <si>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</si>
  <si>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</si>
  <si>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</si>
  <si>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</si>
  <si>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</si>
  <si>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</si>
  <si>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</si>
  <si>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</si>
  <si>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</si>
  <si>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</si>
  <si>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</si>
  <si>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</si>
  <si>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</si>
  <si>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</si>
  <si>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</si>
  <si>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</si>
  <si>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</si>
  <si>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</si>
  <si>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</si>
  <si>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</si>
  <si>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</si>
  <si>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</si>
  <si>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</si>
  <si>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</si>
  <si>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</si>
  <si>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</si>
  <si>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</si>
  <si>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</si>
  <si>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</si>
  <si>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</si>
  <si>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</si>
  <si>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</si>
  <si>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</si>
  <si>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</si>
  <si>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</si>
  <si>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</si>
  <si>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</si>
  <si>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</si>
  <si>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</si>
  <si>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</si>
  <si>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</si>
  <si>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</si>
  <si>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</si>
  <si>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</si>
  <si>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</si>
  <si>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</si>
  <si>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</si>
  <si>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</si>
  <si>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</si>
  <si>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</si>
  <si>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</si>
  <si>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</si>
  <si>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</si>
  <si>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</si>
  <si>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</si>
  <si>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</si>
  <si>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</si>
  <si>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</si>
  <si>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</si>
  <si>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</si>
  <si>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</si>
  <si>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</si>
  <si>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</si>
  <si>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</si>
  <si>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</si>
  <si>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</si>
  <si>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</si>
  <si>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</si>
  <si>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</si>
  <si>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</si>
  <si>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</si>
  <si>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</si>
  <si>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</si>
  <si>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</si>
  <si>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</si>
  <si>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</si>
  <si>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</si>
  <si>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</si>
  <si>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</si>
  <si>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</si>
  <si>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</si>
  <si>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</si>
  <si>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</si>
  <si>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</si>
  <si>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</si>
  <si>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</si>
  <si>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</si>
  <si>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</si>
  <si>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</si>
  <si>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</si>
  <si>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</si>
  <si>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</si>
  <si>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</si>
  <si>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</si>
  <si>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</si>
  <si>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</si>
  <si>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</si>
  <si>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</si>
  <si>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</si>
  <si>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</si>
  <si>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</si>
  <si>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</si>
  <si>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</si>
  <si>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</si>
  <si>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</si>
  <si>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</si>
  <si>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</si>
  <si>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</si>
  <si>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</si>
  <si>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</si>
  <si>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</si>
  <si>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</si>
  <si>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</si>
  <si>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</si>
  <si>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</si>
  <si>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</si>
  <si>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</si>
  <si>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</si>
  <si>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</si>
  <si>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</si>
  <si>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</si>
  <si>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</si>
  <si>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</si>
  <si>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</si>
  <si>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</si>
  <si>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</si>
  <si>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</si>
  <si>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</si>
  <si>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</si>
  <si>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</si>
  <si>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</si>
  <si>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</si>
  <si>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</si>
  <si>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</si>
  <si>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</si>
  <si>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</si>
  <si>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</si>
  <si>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</si>
  <si>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</si>
  <si>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</si>
  <si>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</si>
  <si>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</si>
  <si>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</si>
  <si>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</si>
  <si>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</si>
  <si>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</si>
  <si>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</si>
  <si>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</si>
  <si>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</si>
  <si>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</si>
  <si>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</si>
  <si>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</si>
  <si>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</si>
  <si>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</si>
  <si>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</si>
  <si>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</si>
  <si>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</si>
  <si>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</si>
  <si>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</si>
  <si>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</si>
  <si>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</si>
  <si>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</si>
  <si>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</si>
  <si>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</si>
  <si>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</si>
  <si>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</si>
  <si>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</si>
  <si>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</si>
  <si>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</si>
  <si>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</si>
  <si>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</si>
  <si>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</si>
  <si>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</si>
  <si>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</si>
  <si>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</si>
  <si>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</si>
  <si>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</si>
  <si>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</si>
  <si>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</si>
  <si>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</si>
  <si>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</si>
  <si>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</si>
  <si>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</si>
  <si>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</si>
  <si>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</si>
  <si>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</si>
  <si>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</si>
  <si>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</si>
  <si>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</si>
  <si>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</si>
  <si>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</si>
  <si>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</si>
  <si>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</si>
  <si>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</si>
  <si>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</si>
  <si>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</si>
  <si>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</si>
  <si>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</si>
  <si>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</si>
  <si>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</si>
  <si>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</si>
  <si>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</si>
  <si>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</si>
  <si>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</si>
  <si>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</si>
  <si>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</si>
  <si>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</si>
  <si>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</si>
  <si>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</si>
  <si>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</si>
  <si>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</si>
  <si>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</si>
  <si>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</si>
  <si>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</si>
  <si>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</si>
  <si>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</si>
  <si>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</si>
  <si>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</si>
  <si>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</si>
  <si>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</si>
  <si>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</si>
  <si>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</si>
  <si>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</si>
  <si>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</si>
  <si>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</si>
  <si>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</si>
  <si>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</si>
  <si>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</si>
  <si>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</si>
  <si>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</si>
  <si>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</si>
  <si>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</si>
  <si>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</si>
  <si>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</si>
  <si>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</si>
  <si>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</si>
  <si>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</si>
  <si>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</si>
  <si>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</si>
  <si>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</si>
  <si>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</si>
  <si>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</si>
  <si>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</si>
  <si>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</si>
  <si>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</si>
  <si>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</si>
  <si>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</si>
  <si>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</si>
  <si>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</si>
  <si>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</si>
  <si>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</si>
  <si>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</si>
  <si>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</si>
  <si>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</si>
  <si>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</si>
  <si>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</si>
  <si>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</si>
  <si>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</si>
  <si>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</si>
  <si>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</si>
  <si>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</si>
  <si>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</si>
  <si>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</si>
  <si>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</si>
  <si>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</si>
  <si>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</si>
  <si>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</si>
  <si>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</si>
  <si>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</si>
  <si>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</si>
  <si>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</si>
  <si>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</si>
  <si>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</si>
  <si>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</si>
  <si>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</si>
  <si>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</si>
  <si>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</si>
  <si>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</si>
  <si>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</si>
  <si>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</si>
  <si>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</si>
  <si>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</si>
  <si>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</si>
  <si>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</si>
  <si>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</si>
  <si>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</si>
  <si>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</si>
  <si>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</si>
  <si>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</si>
  <si>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</si>
  <si>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</si>
  <si>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</si>
  <si>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</si>
  <si>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</si>
  <si>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</si>
  <si>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</si>
  <si>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</si>
  <si>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</si>
  <si>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</si>
  <si>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</si>
  <si>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</si>
  <si>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</si>
  <si>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</si>
  <si>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</si>
  <si>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</si>
  <si>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</si>
  <si>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</si>
  <si>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</si>
  <si>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</si>
  <si>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</si>
  <si>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</si>
  <si>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</si>
  <si>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</si>
  <si>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</si>
  <si>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</si>
  <si>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</si>
  <si>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</si>
  <si>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</si>
  <si>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</si>
  <si>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</si>
  <si>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</si>
  <si>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</si>
  <si>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</si>
  <si>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</si>
  <si>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</si>
  <si>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</si>
  <si>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</si>
  <si>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</si>
  <si>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</si>
  <si>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</si>
  <si>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</si>
  <si>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</si>
  <si>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</si>
  <si>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</si>
  <si>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</si>
  <si>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</si>
  <si>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</si>
  <si>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</si>
  <si>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</si>
  <si>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</si>
  <si>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</si>
  <si>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</si>
  <si>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</si>
  <si>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</si>
  <si>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</si>
  <si>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</si>
  <si>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</si>
  <si>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</si>
  <si>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</si>
  <si>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</si>
  <si>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</si>
  <si>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</si>
  <si>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</si>
  <si>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</si>
  <si>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</si>
  <si>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</si>
  <si>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</si>
  <si>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</si>
  <si>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</si>
  <si>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</si>
  <si>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</si>
  <si>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</si>
  <si>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</si>
  <si>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</si>
  <si>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</si>
  <si>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</si>
  <si>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</si>
  <si>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</si>
  <si>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</si>
  <si>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</si>
  <si>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</si>
  <si>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</si>
  <si>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</si>
  <si>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</si>
  <si>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</si>
  <si>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</si>
  <si>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</si>
  <si>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</si>
  <si>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</si>
  <si>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</si>
  <si>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</si>
  <si>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</si>
  <si>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</si>
  <si>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</si>
  <si>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</si>
  <si>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</si>
  <si>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</si>
  <si>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</si>
  <si>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</si>
  <si>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</si>
  <si>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</si>
  <si>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</si>
  <si>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</si>
  <si>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</si>
  <si>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</si>
  <si>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</si>
  <si>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</si>
  <si>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</si>
  <si>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</si>
  <si>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</si>
  <si>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</si>
  <si>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</si>
  <si>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</si>
  <si>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</si>
  <si>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</si>
  <si>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</si>
  <si>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</si>
  <si>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</si>
  <si>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</si>
  <si>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</si>
  <si>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</si>
  <si>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</si>
  <si>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</si>
  <si>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</si>
  <si>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</si>
  <si>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</si>
  <si>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</si>
  <si>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</si>
  <si>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</si>
  <si>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</si>
  <si>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</si>
  <si>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</si>
  <si>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</si>
  <si>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</si>
  <si>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</si>
  <si>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</si>
  <si>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</si>
  <si>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</si>
  <si>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</si>
  <si>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</si>
  <si>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</si>
  <si>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</si>
  <si>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</si>
  <si>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</si>
  <si>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</si>
  <si>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</si>
  <si>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</si>
  <si>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</si>
  <si>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</si>
  <si>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</si>
  <si>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</si>
  <si>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</si>
  <si>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</si>
  <si>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</si>
  <si>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</si>
  <si>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</si>
  <si>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</si>
  <si>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</si>
  <si>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</si>
  <si>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</si>
  <si>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</si>
  <si>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</si>
  <si>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</si>
  <si>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</si>
  <si>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</si>
  <si>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</si>
  <si>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</si>
  <si>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</si>
  <si>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</si>
  <si>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</si>
  <si>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</si>
  <si>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</si>
  <si>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</si>
  <si>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</si>
  <si>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</si>
  <si>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</si>
  <si>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</si>
  <si>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</si>
  <si>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</si>
  <si>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</si>
  <si>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</si>
  <si>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</si>
  <si>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</si>
  <si>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</si>
  <si>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</si>
  <si>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</si>
  <si>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</si>
  <si>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</si>
  <si>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</si>
  <si>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</si>
  <si>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</si>
  <si>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</si>
  <si>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</si>
  <si>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</si>
  <si>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</si>
  <si>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</si>
  <si>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</si>
  <si>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</si>
  <si>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</si>
  <si>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</si>
  <si>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</si>
  <si>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</si>
  <si>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</si>
  <si>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</si>
  <si>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</si>
  <si>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</si>
  <si>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</si>
  <si>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</si>
  <si>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</si>
  <si>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</si>
  <si>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</si>
  <si>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</si>
  <si>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</si>
  <si>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</si>
  <si>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</si>
  <si>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</si>
  <si>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</si>
  <si>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</si>
  <si>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</si>
  <si>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</si>
  <si>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</si>
  <si>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</si>
  <si>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</si>
  <si>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</si>
  <si>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</si>
  <si>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</si>
  <si>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</si>
  <si>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</si>
  <si>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</si>
  <si>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</si>
  <si>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</si>
  <si>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</si>
  <si>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</si>
  <si>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</si>
  <si>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</si>
  <si>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</si>
  <si>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</si>
  <si>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</si>
  <si>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</si>
  <si>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</si>
  <si>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</si>
  <si>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</si>
  <si>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</si>
  <si>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</si>
  <si>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</si>
  <si>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</si>
  <si>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</si>
  <si>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</si>
  <si>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</si>
  <si>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</si>
  <si>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</si>
  <si>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</si>
  <si>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</si>
  <si>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</si>
  <si>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</si>
  <si>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</si>
  <si>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</si>
  <si>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</si>
  <si>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</si>
  <si>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</si>
  <si>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</si>
  <si>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</si>
  <si>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</si>
  <si>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</si>
  <si>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</si>
  <si>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</si>
  <si>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</si>
  <si>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</si>
  <si>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</si>
  <si>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</si>
  <si>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</si>
  <si>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</si>
  <si>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</si>
  <si>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</si>
  <si>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</si>
  <si>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</si>
  <si>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</si>
  <si>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</si>
  <si>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</si>
  <si>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</si>
  <si>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</si>
  <si>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</si>
  <si>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</si>
  <si>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</si>
  <si>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</si>
  <si>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</si>
  <si>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</si>
  <si>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</si>
  <si>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</si>
  <si>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</si>
  <si>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</si>
  <si>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</si>
  <si>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</si>
  <si>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</si>
  <si>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</si>
  <si>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</si>
  <si>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</si>
  <si>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</si>
  <si>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</si>
  <si>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</si>
  <si>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</si>
  <si>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</si>
  <si>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</si>
  <si>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</si>
  <si>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</si>
  <si>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</si>
  <si>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</si>
  <si>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</si>
  <si>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</si>
  <si>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</si>
  <si>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</si>
  <si>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</si>
  <si>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</si>
  <si>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</si>
  <si>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</si>
  <si>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</si>
  <si>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</si>
  <si>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</si>
  <si>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</si>
  <si>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</si>
  <si>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</si>
  <si>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</si>
  <si>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</si>
  <si>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</si>
  <si>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</si>
  <si>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</si>
  <si>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</si>
  <si>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</si>
  <si>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</si>
  <si>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</si>
  <si>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</si>
  <si>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</si>
  <si>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</si>
  <si>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</si>
  <si>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</si>
  <si>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</si>
  <si>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</si>
  <si>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</si>
  <si>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</si>
  <si>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</si>
  <si>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</si>
  <si>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</si>
  <si>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</si>
  <si>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</si>
  <si>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</si>
  <si>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</si>
  <si>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</si>
  <si>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</si>
  <si>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</si>
  <si>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</si>
  <si>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</si>
  <si>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</si>
  <si>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</si>
  <si>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</si>
  <si>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</si>
  <si>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</si>
  <si>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</si>
  <si>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</si>
  <si>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</si>
  <si>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</si>
  <si>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</si>
  <si>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</si>
  <si>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</si>
  <si>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</si>
  <si>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</si>
  <si>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</si>
  <si>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</si>
  <si>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</si>
  <si>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</si>
  <si>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</si>
  <si>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</si>
  <si>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</si>
  <si>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</si>
  <si>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</si>
  <si>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</si>
  <si>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</si>
  <si>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</si>
  <si>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</si>
  <si>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</si>
  <si>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</si>
  <si>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</si>
  <si>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</si>
  <si>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</si>
  <si>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</si>
  <si>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</si>
  <si>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</si>
  <si>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</si>
  <si>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</si>
  <si>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</si>
  <si>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</si>
  <si>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</si>
  <si>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</si>
  <si>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</si>
  <si>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</si>
  <si>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</si>
  <si>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</si>
  <si>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</si>
  <si>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</si>
  <si>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</si>
  <si>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</si>
  <si>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</si>
  <si>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</si>
  <si>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</si>
  <si>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</si>
  <si>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</si>
  <si>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</si>
  <si>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</si>
  <si>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</si>
  <si>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</si>
  <si>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</si>
  <si>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</si>
  <si>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</si>
  <si>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</si>
  <si>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</si>
  <si>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</si>
  <si>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</si>
  <si>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</si>
  <si>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</si>
  <si>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</si>
  <si>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</si>
  <si>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</si>
  <si>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</si>
  <si>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</si>
  <si>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</si>
  <si>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</si>
  <si>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</si>
  <si>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</si>
  <si>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</si>
  <si>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</si>
  <si>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</si>
  <si>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</si>
  <si>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</si>
  <si>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</si>
  <si>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</si>
  <si>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</si>
  <si>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</si>
  <si>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</si>
  <si>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</si>
  <si>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</si>
  <si>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</si>
  <si>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</si>
  <si>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</si>
  <si>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</si>
  <si>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</si>
  <si>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</si>
  <si>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</si>
  <si>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</si>
  <si>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</si>
  <si>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</si>
  <si>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</si>
  <si>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</si>
  <si>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</si>
  <si>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</si>
  <si>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</si>
  <si>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</si>
  <si>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</si>
  <si>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</si>
  <si>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</si>
  <si>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</si>
  <si>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</si>
  <si>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</si>
  <si>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</si>
  <si>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</si>
  <si>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</si>
  <si>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</si>
  <si>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</si>
  <si>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</si>
  <si>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</si>
  <si>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</si>
  <si>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</si>
  <si>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</si>
  <si>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</si>
  <si>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</si>
  <si>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</si>
  <si>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</si>
  <si>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</si>
  <si>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</si>
  <si>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</si>
  <si>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</si>
  <si>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</si>
  <si>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</si>
  <si>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</si>
  <si>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</si>
  <si>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</si>
  <si>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</si>
  <si>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</si>
  <si>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</si>
  <si>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</si>
  <si>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</si>
  <si>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</si>
  <si>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</si>
  <si>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</si>
  <si>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</si>
  <si>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</si>
  <si>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</si>
  <si>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</si>
  <si>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</si>
  <si>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</si>
  <si>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</si>
  <si>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</si>
  <si>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</si>
  <si>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</si>
  <si>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</si>
  <si>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</si>
  <si>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</si>
  <si>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</si>
  <si>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</si>
  <si>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</si>
  <si>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</si>
  <si>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</si>
  <si>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</si>
  <si>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</si>
  <si>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</si>
  <si>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</si>
  <si>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</si>
  <si>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</si>
  <si>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</si>
  <si>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</si>
  <si>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</si>
  <si>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</si>
  <si>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</si>
  <si>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</si>
  <si>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</si>
  <si>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</si>
  <si>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</si>
  <si>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</si>
  <si>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</si>
  <si>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</si>
  <si>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</si>
  <si>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</si>
  <si>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</si>
  <si>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</si>
  <si>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</si>
  <si>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</si>
  <si>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</si>
  <si>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</si>
  <si>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</si>
  <si>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</si>
  <si>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</si>
  <si>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</si>
  <si>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</si>
  <si>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</si>
  <si>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</si>
  <si>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</si>
  <si>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</si>
  <si>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</si>
  <si>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</si>
  <si>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</si>
  <si>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</si>
  <si>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</si>
  <si>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</si>
  <si>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</si>
  <si>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</si>
  <si>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</si>
  <si>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</si>
  <si>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</si>
  <si>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</si>
  <si>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</si>
  <si>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</si>
  <si>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</si>
  <si>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</si>
  <si>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</si>
  <si>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</si>
  <si>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</si>
  <si>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</si>
  <si>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</si>
  <si>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</si>
  <si>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</si>
  <si>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</si>
  <si>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</si>
  <si>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</si>
  <si>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</si>
  <si>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</si>
  <si>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</si>
  <si>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</si>
  <si>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</si>
  <si>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</si>
  <si>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</si>
  <si>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</si>
  <si>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</si>
  <si>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</si>
  <si>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</si>
  <si>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</si>
  <si>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</si>
  <si>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</si>
  <si>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</si>
  <si>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</si>
  <si>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</si>
  <si>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</si>
  <si>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</si>
  <si>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</si>
  <si>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</si>
  <si>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</si>
  <si>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</si>
  <si>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</si>
  <si>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</si>
  <si>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</si>
  <si>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</si>
  <si>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</si>
  <si>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</si>
  <si>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</si>
  <si>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</si>
  <si>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</si>
  <si>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</si>
  <si>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</si>
  <si>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</si>
  <si>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</si>
  <si>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</si>
  <si>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</si>
  <si>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</si>
  <si>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</si>
  <si>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</si>
  <si>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</si>
  <si>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</si>
  <si>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</si>
  <si>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</si>
  <si>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</si>
  <si>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</si>
  <si>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</si>
  <si>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</si>
  <si>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</si>
  <si>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</si>
  <si>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</si>
  <si>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</si>
  <si>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</si>
  <si>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</si>
  <si>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</si>
  <si>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</si>
  <si>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</si>
  <si>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</si>
  <si>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</si>
  <si>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</si>
  <si>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</si>
  <si>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</si>
  <si>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</si>
  <si>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</si>
  <si>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</si>
  <si>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</si>
  <si>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</si>
  <si>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</si>
  <si>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</si>
  <si>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</si>
  <si>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</si>
  <si>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</si>
  <si>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</si>
  <si>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</si>
  <si>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</si>
  <si>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</si>
  <si>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</si>
  <si>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</si>
  <si>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</si>
  <si>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</si>
  <si>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</si>
  <si>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</si>
  <si>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</si>
  <si>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</si>
  <si>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</si>
  <si>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</si>
  <si>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</si>
  <si>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</si>
  <si>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</si>
  <si>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</si>
  <si>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</si>
  <si>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</si>
  <si>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</si>
  <si>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</si>
  <si>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</si>
  <si>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</si>
  <si>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</si>
  <si>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</si>
  <si>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</si>
  <si>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</si>
  <si>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</si>
  <si>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</si>
  <si>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</si>
  <si>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</si>
  <si>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</si>
  <si>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</si>
  <si>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</si>
  <si>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</si>
  <si>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</si>
  <si>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</si>
  <si>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</si>
  <si>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</si>
  <si>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</si>
  <si>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</si>
  <si>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</si>
  <si>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</si>
  <si>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</si>
  <si>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</si>
  <si>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</si>
  <si>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</si>
  <si>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</si>
  <si>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</si>
  <si>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</si>
  <si>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</si>
  <si>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</si>
  <si>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</si>
  <si>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</si>
  <si>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</si>
  <si>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</si>
  <si>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</si>
  <si>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</si>
  <si>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</si>
  <si>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</si>
  <si>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</si>
  <si>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</si>
  <si>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</si>
  <si>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</si>
  <si>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</si>
  <si>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</si>
  <si>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</si>
  <si>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</si>
  <si>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</si>
  <si>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</si>
  <si>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</si>
  <si>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</si>
  <si>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</si>
  <si>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</si>
  <si>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</si>
  <si>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</si>
  <si>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</si>
  <si>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</si>
  <si>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</si>
  <si>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</si>
  <si>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</si>
  <si>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</si>
  <si>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</si>
  <si>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</si>
  <si>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</si>
  <si>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</si>
  <si>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</si>
  <si>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</si>
  <si>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</si>
  <si>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</si>
  <si>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</si>
  <si>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</si>
  <si>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</si>
  <si>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</si>
  <si>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</si>
  <si>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</si>
  <si>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</si>
  <si>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</si>
  <si>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</si>
  <si>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</si>
  <si>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</si>
  <si>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</si>
  <si>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</si>
  <si>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</si>
  <si>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</si>
  <si>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</si>
  <si>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</si>
  <si>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</si>
  <si>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</si>
  <si>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</si>
  <si>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</si>
  <si>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</si>
  <si>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</si>
  <si>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</si>
  <si>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</si>
  <si>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</si>
  <si>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</si>
  <si>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</si>
  <si>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</si>
  <si>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</si>
  <si>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</si>
  <si>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</si>
  <si>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</si>
  <si>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</si>
  <si>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</si>
  <si>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</si>
  <si>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</si>
  <si>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</si>
  <si>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</si>
  <si>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</si>
  <si>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</si>
  <si>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</si>
  <si>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</si>
  <si>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</si>
  <si>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</si>
  <si>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</si>
  <si>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</si>
  <si>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</si>
  <si>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</si>
  <si>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</si>
  <si>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</si>
  <si>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</si>
  <si>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</si>
  <si>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</si>
  <si>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</si>
  <si>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</si>
  <si>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</si>
  <si>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</si>
  <si>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</si>
  <si>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</si>
  <si>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</si>
  <si>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</si>
  <si>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</si>
  <si>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</si>
  <si>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</si>
  <si>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</si>
  <si>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</si>
  <si>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</si>
  <si>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</si>
  <si>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</si>
  <si>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</si>
  <si>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</si>
  <si>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</si>
  <si>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</si>
  <si>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</si>
  <si>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</si>
  <si>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</si>
  <si>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</si>
  <si>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</si>
  <si>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</si>
  <si>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</si>
  <si>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</si>
  <si>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</si>
  <si>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</si>
  <si>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</si>
  <si>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</si>
  <si>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</si>
  <si>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</si>
  <si>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</si>
  <si>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</si>
  <si>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</si>
  <si>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</si>
  <si>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</si>
  <si>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</si>
  <si>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</si>
  <si>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</si>
  <si>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</si>
  <si>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</si>
  <si>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</si>
  <si>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</si>
  <si>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</si>
  <si>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</si>
  <si>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</si>
  <si>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</si>
  <si>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</si>
  <si>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</si>
  <si>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</si>
  <si>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</si>
  <si>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</si>
  <si>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</si>
  <si>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</si>
  <si>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</si>
  <si>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</si>
  <si>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</si>
  <si>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</si>
  <si>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</si>
  <si>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</si>
  <si>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</si>
  <si>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</si>
  <si>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</si>
  <si>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</si>
  <si>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</si>
  <si>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</si>
  <si>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</si>
  <si>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</si>
  <si>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</si>
  <si>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</si>
  <si>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</si>
  <si>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</si>
  <si>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</si>
  <si>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</si>
  <si>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</si>
  <si>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</si>
  <si>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</si>
  <si>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</si>
  <si>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</si>
  <si>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</si>
  <si>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</si>
  <si>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</si>
  <si>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</si>
  <si>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</si>
  <si>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</si>
  <si>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</si>
  <si>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</si>
  <si>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</si>
  <si>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</si>
  <si>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</si>
  <si>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</si>
  <si>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</si>
  <si>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</si>
  <si>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</si>
  <si>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</si>
  <si>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</si>
  <si>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</si>
  <si>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</si>
  <si>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</si>
  <si>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</si>
  <si>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</si>
  <si>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</si>
  <si>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</si>
  <si>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</si>
  <si>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</si>
  <si>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</si>
  <si>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</si>
  <si>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</si>
  <si>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</si>
  <si>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</si>
  <si>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</si>
  <si>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</si>
  <si>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</si>
  <si>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</si>
  <si>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</si>
  <si>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</si>
  <si>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</si>
  <si>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</si>
  <si>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</si>
  <si>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</si>
  <si>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</si>
  <si>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</si>
  <si>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</si>
  <si>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</si>
  <si>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</si>
  <si>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</si>
  <si>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</si>
  <si>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</si>
  <si>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</si>
  <si>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</si>
  <si>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</si>
  <si>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</si>
  <si>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</si>
  <si>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</si>
  <si>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</si>
  <si>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</si>
  <si>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</si>
  <si>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</si>
  <si>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</si>
  <si>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</si>
  <si>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</si>
  <si>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</si>
  <si>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</si>
  <si>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</si>
  <si>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</si>
  <si>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</si>
  <si>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</si>
  <si>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</si>
  <si>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</si>
  <si>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</si>
  <si>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</si>
  <si>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</si>
  <si>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</si>
  <si>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</si>
  <si>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</si>
  <si>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</si>
  <si>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</si>
  <si>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</si>
  <si>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</si>
  <si>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</si>
  <si>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</si>
  <si>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</si>
  <si>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</si>
  <si>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</si>
  <si>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</si>
  <si>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</si>
  <si>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</si>
  <si>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</si>
  <si>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</si>
  <si>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</si>
  <si>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</si>
  <si>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</si>
  <si>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</si>
  <si>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</si>
  <si>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</si>
  <si>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</si>
  <si>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</si>
  <si>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</si>
  <si>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</si>
  <si>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</si>
  <si>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</si>
  <si>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</si>
  <si>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</si>
  <si>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</si>
  <si>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</si>
  <si>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</si>
  <si>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</si>
  <si>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</si>
  <si>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</si>
  <si>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</si>
  <si>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</si>
  <si>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</si>
  <si>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</si>
  <si>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</si>
  <si>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</si>
  <si>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</si>
  <si>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</si>
  <si>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</si>
  <si>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</si>
  <si>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</si>
  <si>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</si>
  <si>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</si>
  <si>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</si>
  <si>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</si>
  <si>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</si>
  <si>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</si>
  <si>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</si>
  <si>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</si>
  <si>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</si>
  <si>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</si>
  <si>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</si>
  <si>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</si>
  <si>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</si>
  <si>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</si>
  <si>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</si>
  <si>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</si>
  <si>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</si>
  <si>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</si>
  <si>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</si>
  <si>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</si>
  <si>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</si>
  <si>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</si>
  <si>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</si>
  <si>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</si>
  <si>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</si>
  <si>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</si>
  <si>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</si>
  <si>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</si>
  <si>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</si>
  <si>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</si>
  <si>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</si>
  <si>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</si>
  <si>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</si>
  <si>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</si>
  <si>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</si>
  <si>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</si>
  <si>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</si>
  <si>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</si>
  <si>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</si>
  <si>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</si>
  <si>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</si>
  <si>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</si>
  <si>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</si>
  <si>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</si>
  <si>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</si>
  <si>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</si>
  <si>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</si>
  <si>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</si>
  <si>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</si>
  <si>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</si>
  <si>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</si>
  <si>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</si>
  <si>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</si>
  <si>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</si>
  <si>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</si>
  <si>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</si>
  <si>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</si>
  <si>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</si>
  <si>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</si>
  <si>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</si>
  <si>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</si>
  <si>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</si>
  <si>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</si>
  <si>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</si>
  <si>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</si>
  <si>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</si>
  <si>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</si>
  <si>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</si>
  <si>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</si>
  <si>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</si>
  <si>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</si>
  <si>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</si>
  <si>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</si>
  <si>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</si>
  <si>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</si>
  <si>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</si>
  <si>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</si>
  <si>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</si>
  <si>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</si>
  <si>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</si>
  <si>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</si>
  <si>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</si>
  <si>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</si>
  <si>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</si>
  <si>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</si>
  <si>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</si>
  <si>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</si>
  <si>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</si>
  <si>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</si>
  <si>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</si>
  <si>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</si>
  <si>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</si>
  <si>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</si>
  <si>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</si>
  <si>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</si>
  <si>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</si>
  <si>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</si>
  <si>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</si>
  <si>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</si>
  <si>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</si>
  <si>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</si>
  <si>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</si>
  <si>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</si>
  <si>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</si>
  <si>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</si>
  <si>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</si>
  <si>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</si>
  <si>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</si>
  <si>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</si>
  <si>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</si>
  <si>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</si>
  <si>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</si>
  <si>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</si>
  <si>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</si>
  <si>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</si>
  <si>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</si>
  <si>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</si>
  <si>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</si>
  <si>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</si>
  <si>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</si>
  <si>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</si>
  <si>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</si>
  <si>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</si>
  <si>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</si>
  <si>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</si>
  <si>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</si>
  <si>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</si>
  <si>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</si>
  <si>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</si>
  <si>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</si>
  <si>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</si>
  <si>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</si>
  <si>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</si>
  <si>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</si>
  <si>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</si>
  <si>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</si>
  <si>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</si>
  <si>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</si>
  <si>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</si>
  <si>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</si>
  <si>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</si>
  <si>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</si>
  <si>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</si>
  <si>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</si>
  <si>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</si>
  <si>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</si>
  <si>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</si>
  <si>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</si>
  <si>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</si>
  <si>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</si>
  <si>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</si>
  <si>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</si>
  <si>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</si>
  <si>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</si>
  <si>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</si>
  <si>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</si>
  <si>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</si>
  <si>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</si>
  <si>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</si>
  <si>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</si>
  <si>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</si>
  <si>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</si>
  <si>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</si>
  <si>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</si>
  <si>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</si>
  <si>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</si>
  <si>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</si>
  <si>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</si>
  <si>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</si>
  <si>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</si>
  <si>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</si>
  <si>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</si>
  <si>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</si>
  <si>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</si>
  <si>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</si>
  <si>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</si>
  <si>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</si>
  <si>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</si>
  <si>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</si>
  <si>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</si>
  <si>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</si>
  <si>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</si>
  <si>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</si>
  <si>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</si>
  <si>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</si>
  <si>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</si>
  <si>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</si>
  <si>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</si>
  <si>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</si>
  <si>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</si>
  <si>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</si>
  <si>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</si>
  <si>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</si>
  <si>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</si>
  <si>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</si>
  <si>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</si>
  <si>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</si>
  <si>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</si>
  <si>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</si>
  <si>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</si>
  <si>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</si>
  <si>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</si>
  <si>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</si>
  <si>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</si>
  <si>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</si>
  <si>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</si>
  <si>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</si>
  <si>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</si>
  <si>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</si>
  <si>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</si>
  <si>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</si>
  <si>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</si>
  <si>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</si>
  <si>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</si>
  <si>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</si>
  <si>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</si>
  <si>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</si>
  <si>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</si>
  <si>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</si>
  <si>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</si>
  <si>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</si>
  <si>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</si>
  <si>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</si>
  <si>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</si>
  <si>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</si>
  <si>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</si>
  <si>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</si>
  <si>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</si>
  <si>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</si>
  <si>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</si>
  <si>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</si>
  <si>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</si>
  <si>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</si>
  <si>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</si>
  <si>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</si>
  <si>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</si>
  <si>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</si>
  <si>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</si>
  <si>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</si>
  <si>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</si>
  <si>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</si>
  <si>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</si>
  <si>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</si>
  <si>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</si>
  <si>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</si>
  <si>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</si>
  <si>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</si>
  <si>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</si>
  <si>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</si>
  <si>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</si>
  <si>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</si>
  <si>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</si>
  <si>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</si>
  <si>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</si>
  <si>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</si>
  <si>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</si>
  <si>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</si>
  <si>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</si>
  <si>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</si>
  <si>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</si>
  <si>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</si>
  <si>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</si>
  <si>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</si>
  <si>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</si>
  <si>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</si>
  <si>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</si>
  <si>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</si>
  <si>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</si>
  <si>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</si>
  <si>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</si>
  <si>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</si>
  <si>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</si>
  <si>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</si>
  <si>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</si>
  <si>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</si>
  <si>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</si>
  <si>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</si>
  <si>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</si>
  <si>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</si>
  <si>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</si>
  <si>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</si>
  <si>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</si>
  <si>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</si>
  <si>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</si>
  <si>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</si>
  <si>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</si>
  <si>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</si>
  <si>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</si>
  <si>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</si>
  <si>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</si>
  <si>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</si>
  <si>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</si>
  <si>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</si>
  <si>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</si>
  <si>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</si>
  <si>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</si>
  <si>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</si>
  <si>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</si>
  <si>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</si>
  <si>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</si>
  <si>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</si>
  <si>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</si>
  <si>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</si>
  <si>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</si>
  <si>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</si>
  <si>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</si>
  <si>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</si>
  <si>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</si>
  <si>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</si>
  <si>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</si>
  <si>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</si>
  <si>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</si>
  <si>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</si>
  <si>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</si>
  <si>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</si>
  <si>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</si>
  <si>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</si>
  <si>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</si>
  <si>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</si>
  <si>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</si>
  <si>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</si>
  <si>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</si>
  <si>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</si>
  <si>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</si>
  <si>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</si>
  <si>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</si>
  <si>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</si>
  <si>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</si>
  <si>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</si>
  <si>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</si>
  <si>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</si>
  <si>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</si>
  <si>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</si>
  <si>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</si>
  <si>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</si>
  <si>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</si>
  <si>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</si>
  <si>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</si>
  <si>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</si>
  <si>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</si>
  <si>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</si>
  <si>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</si>
  <si>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</si>
  <si>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</si>
  <si>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</si>
  <si>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</si>
  <si>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</si>
  <si>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</si>
  <si>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</si>
  <si>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</si>
  <si>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</si>
  <si>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</si>
  <si>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</si>
  <si>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</si>
  <si>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</si>
  <si>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</si>
  <si>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</si>
  <si>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</si>
  <si>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</si>
  <si>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</si>
  <si>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</si>
  <si>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</si>
  <si>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</si>
  <si>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</si>
  <si>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</si>
  <si>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</si>
  <si>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</si>
  <si>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</si>
  <si>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</si>
  <si>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</si>
  <si>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</si>
  <si>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</si>
  <si>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</si>
  <si>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</si>
  <si>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</si>
  <si>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</si>
  <si>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</si>
  <si>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</si>
  <si>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</si>
  <si>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</si>
  <si>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</si>
  <si>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</si>
  <si>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</si>
  <si>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</si>
  <si>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</si>
  <si>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</si>
  <si>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</si>
  <si>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</si>
  <si>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</si>
  <si>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</si>
  <si>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</si>
  <si>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</si>
  <si>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</si>
  <si>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</si>
  <si>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</si>
  <si>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</si>
  <si>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</si>
  <si>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</si>
  <si>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</si>
  <si>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</si>
  <si>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</si>
  <si>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</si>
  <si>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</si>
  <si>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</si>
  <si>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</si>
  <si>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</si>
  <si>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</si>
  <si>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</si>
  <si>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</si>
  <si>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</si>
  <si>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</si>
  <si>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</si>
  <si>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</si>
  <si>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</si>
  <si>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</si>
  <si>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</si>
  <si>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</si>
  <si>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</si>
  <si>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</si>
  <si>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</si>
  <si>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</si>
  <si>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</si>
  <si>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</si>
  <si>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</si>
  <si>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</si>
  <si>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</si>
  <si>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</si>
  <si>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</si>
  <si>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</si>
  <si>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</si>
  <si>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</si>
  <si>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</si>
  <si>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</si>
  <si>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</si>
  <si>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</si>
  <si>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</si>
  <si>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</si>
  <si>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</si>
  <si>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</si>
  <si>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</si>
  <si>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</si>
  <si>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</si>
  <si>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</si>
  <si>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</si>
  <si>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</si>
  <si>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</si>
  <si>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</si>
  <si>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</si>
  <si>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</si>
  <si>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</si>
  <si>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</si>
  <si>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</si>
  <si>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</si>
  <si>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</si>
  <si>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</si>
  <si>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</si>
  <si>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</si>
  <si>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</si>
  <si>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</si>
  <si>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</si>
  <si>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</si>
  <si>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</si>
  <si>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</si>
  <si>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</si>
  <si>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</si>
  <si>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</si>
  <si>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</si>
  <si>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</si>
  <si>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</si>
  <si>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</si>
  <si>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</si>
  <si>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</si>
  <si>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</si>
  <si>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</si>
  <si>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</si>
  <si>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</si>
  <si>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</si>
  <si>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</si>
  <si>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</si>
  <si>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</si>
  <si>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</si>
  <si>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</si>
  <si>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</si>
  <si>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</si>
  <si>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</si>
  <si>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</si>
  <si>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</si>
  <si>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</si>
  <si>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</si>
  <si>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</si>
  <si>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</si>
  <si>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</si>
  <si>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</si>
  <si>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</si>
  <si>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</si>
  <si>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</si>
  <si>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</si>
  <si>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</si>
  <si>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</si>
  <si>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</si>
  <si>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</si>
  <si>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</si>
  <si>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</si>
  <si>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</si>
  <si>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</si>
  <si>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</si>
  <si>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</si>
  <si>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</si>
  <si>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</si>
  <si>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</si>
  <si>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</si>
  <si>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</si>
  <si>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</si>
  <si>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</si>
  <si>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</si>
  <si>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</si>
  <si>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</si>
  <si>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</si>
  <si>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</si>
  <si>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</si>
  <si>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</si>
  <si>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</si>
  <si>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</si>
  <si>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</si>
  <si>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</si>
  <si>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</si>
  <si>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</si>
  <si>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</si>
  <si>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</si>
  <si>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</si>
  <si>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</si>
  <si>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</si>
  <si>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</si>
  <si>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</si>
  <si>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</si>
  <si>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</si>
  <si>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</si>
  <si>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</si>
  <si>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</si>
  <si>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</si>
  <si>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</si>
  <si>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</si>
  <si>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</si>
  <si>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</si>
  <si>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</si>
  <si>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</si>
  <si>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</si>
  <si>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</si>
  <si>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</si>
  <si>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</si>
  <si>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</si>
  <si>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</si>
  <si>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</si>
  <si>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</si>
  <si>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</si>
  <si>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</si>
  <si>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</si>
  <si>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</si>
  <si>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</si>
  <si>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</si>
  <si>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</si>
  <si>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</si>
  <si>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</si>
  <si>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</si>
  <si>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</si>
  <si>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</si>
  <si>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</si>
  <si>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</si>
  <si>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</si>
  <si>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</si>
  <si>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</si>
  <si>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</si>
  <si>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</si>
  <si>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</si>
  <si>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</si>
  <si>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</si>
  <si>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</si>
  <si>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</si>
  <si>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</si>
  <si>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</si>
  <si>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</si>
  <si>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</si>
  <si>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</si>
  <si>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</si>
  <si>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</si>
  <si>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</si>
  <si>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</si>
  <si>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</si>
  <si>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</si>
  <si>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</si>
  <si>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</si>
  <si>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</si>
  <si>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</si>
  <si>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</si>
  <si>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</si>
  <si>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</si>
  <si>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</si>
  <si>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</si>
  <si>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</si>
  <si>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</si>
  <si>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</si>
  <si>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</si>
  <si>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</si>
  <si>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</si>
  <si>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</si>
  <si>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</si>
  <si>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</si>
  <si>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</si>
  <si>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</si>
  <si>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</si>
  <si>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</si>
  <si>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</si>
  <si>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</si>
  <si>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</si>
  <si>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</si>
  <si>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</si>
  <si>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</si>
  <si>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</si>
  <si>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</si>
  <si>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</si>
  <si>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</si>
  <si>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</si>
  <si>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</si>
  <si>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</si>
  <si>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</si>
  <si>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</si>
  <si>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</si>
  <si>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</si>
  <si>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</si>
  <si>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</si>
  <si>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</si>
  <si>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</si>
  <si>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</si>
  <si>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</si>
  <si>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</si>
  <si>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</si>
  <si>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</si>
  <si>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</si>
  <si>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</si>
  <si>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</si>
  <si>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</si>
  <si>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</si>
  <si>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</si>
  <si>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</si>
  <si>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</si>
  <si>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</si>
  <si>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</si>
  <si>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</si>
  <si>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</si>
  <si>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</si>
  <si>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</si>
  <si>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</si>
  <si>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</si>
  <si>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</si>
  <si>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</si>
  <si>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</si>
  <si>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</si>
  <si>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</si>
  <si>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</si>
  <si>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</si>
  <si>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</si>
  <si>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</si>
  <si>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</si>
  <si>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</si>
  <si>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</si>
  <si>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</si>
  <si>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</si>
  <si>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</si>
  <si>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</si>
  <si>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</si>
  <si>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</si>
  <si>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</si>
  <si>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</si>
  <si>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</si>
  <si>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</si>
  <si>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</si>
  <si>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</si>
  <si>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</si>
  <si>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</si>
  <si>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</si>
  <si>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</si>
  <si>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</si>
  <si>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</si>
  <si>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</si>
  <si>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</si>
  <si>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</si>
  <si>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</si>
  <si>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</si>
  <si>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</si>
  <si>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</si>
  <si>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</si>
  <si>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</si>
  <si>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</si>
  <si>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</si>
  <si>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</si>
  <si>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</si>
  <si>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</si>
  <si>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</si>
  <si>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</si>
  <si>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</si>
  <si>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</si>
  <si>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</si>
  <si>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</si>
  <si>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</si>
  <si>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</si>
  <si>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</si>
  <si>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</si>
  <si>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</si>
  <si>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</si>
  <si>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</si>
  <si>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</si>
  <si>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</si>
  <si>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</si>
  <si>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</si>
  <si>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</si>
  <si>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</si>
  <si>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</si>
  <si>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</si>
  <si>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</si>
  <si>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</si>
  <si>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</si>
  <si>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</si>
  <si>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</si>
  <si>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</si>
  <si>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</si>
  <si>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</si>
  <si>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</si>
  <si>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</si>
  <si>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</si>
  <si>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</si>
  <si>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</si>
  <si>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</si>
  <si>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</si>
  <si>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</si>
  <si>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</si>
  <si>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</si>
  <si>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</si>
  <si>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</si>
  <si>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</si>
  <si>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</si>
  <si>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</si>
  <si>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</si>
  <si>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</si>
  <si>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</si>
  <si>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</si>
  <si>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</si>
  <si>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</si>
  <si>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</si>
  <si>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</si>
  <si>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</si>
  <si>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</si>
  <si>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</si>
  <si>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</si>
  <si>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</si>
  <si>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</si>
  <si>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</si>
  <si>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</si>
  <si>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</si>
  <si>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</si>
  <si>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</si>
  <si>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</si>
  <si>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</si>
  <si>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</si>
  <si>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</si>
  <si>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</si>
  <si>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</si>
  <si>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</si>
  <si>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</si>
  <si>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</si>
  <si>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</si>
  <si>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</si>
  <si>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</si>
  <si>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</si>
  <si>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</si>
  <si>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</si>
  <si>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</si>
  <si>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</si>
  <si>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</si>
  <si>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</si>
  <si>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</si>
  <si>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</si>
  <si>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</si>
  <si>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</si>
  <si>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</si>
  <si>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</si>
  <si>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</si>
  <si>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</si>
  <si>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</si>
  <si>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</si>
  <si>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</si>
  <si>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</si>
  <si>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</si>
  <si>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</si>
  <si>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</si>
  <si>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</si>
  <si>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</si>
  <si>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</si>
  <si>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</si>
  <si>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</si>
  <si>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</si>
  <si>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</si>
  <si>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</si>
  <si>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</si>
  <si>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</si>
  <si>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</si>
  <si>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</si>
  <si>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</si>
  <si>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</si>
  <si>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</si>
  <si>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</si>
  <si>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</si>
  <si>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</si>
  <si>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</si>
  <si>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</si>
  <si>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</si>
  <si>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</si>
  <si>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</si>
  <si>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</si>
  <si>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</si>
  <si>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</si>
  <si>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</si>
  <si>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</si>
  <si>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</si>
  <si>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</si>
  <si>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</si>
  <si>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</si>
  <si>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</si>
  <si>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</si>
  <si>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</si>
  <si>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</si>
  <si>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</si>
  <si>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</si>
  <si>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</si>
  <si>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</si>
  <si>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</si>
  <si>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</si>
  <si>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</si>
  <si>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</si>
  <si>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</si>
  <si>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</si>
  <si>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</si>
  <si>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</si>
  <si>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</si>
  <si>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</si>
  <si>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</si>
  <si>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</si>
  <si>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</si>
  <si>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</si>
  <si>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</si>
  <si>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</si>
  <si>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</si>
  <si>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</si>
  <si>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</si>
  <si>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</si>
  <si>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</si>
  <si>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</si>
  <si>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</si>
  <si>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</si>
  <si>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</si>
  <si>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</si>
  <si>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</si>
  <si>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</si>
  <si>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</si>
  <si>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</si>
  <si>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</si>
  <si>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</si>
  <si>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</si>
  <si>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</si>
  <si>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</si>
  <si>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</si>
  <si>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</si>
  <si>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</si>
  <si>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</si>
  <si>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</si>
  <si>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</si>
  <si>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</si>
  <si>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</si>
  <si>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</si>
  <si>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</si>
  <si>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</si>
  <si>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</si>
  <si>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</si>
  <si>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</si>
  <si>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</si>
  <si>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</si>
  <si>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</si>
  <si>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</si>
  <si>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</si>
  <si>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</si>
  <si>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</si>
  <si>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</si>
  <si>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</si>
  <si>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</si>
  <si>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</si>
  <si>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</si>
  <si>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</si>
  <si>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</si>
  <si>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</si>
  <si>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</si>
  <si>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</si>
  <si>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</si>
  <si>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</si>
  <si>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</si>
  <si>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</si>
  <si>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</si>
  <si>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</si>
  <si>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</si>
  <si>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</si>
  <si>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</si>
  <si>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</si>
  <si>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</si>
  <si>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</si>
  <si>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</si>
  <si>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</si>
  <si>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</si>
  <si>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</si>
  <si>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</si>
  <si>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</si>
  <si>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</si>
  <si>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</si>
  <si>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</si>
  <si>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</si>
  <si>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</si>
  <si>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</si>
  <si>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</si>
  <si>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</si>
  <si>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</si>
  <si>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</si>
  <si>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</si>
  <si>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</si>
  <si>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</si>
  <si>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</si>
  <si>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</si>
  <si>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</si>
  <si>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</si>
  <si>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</si>
  <si>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</si>
  <si>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</si>
  <si>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</si>
  <si>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</si>
  <si>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</si>
  <si>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</si>
  <si>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</si>
  <si>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</si>
  <si>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</si>
  <si>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</si>
  <si>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</si>
  <si>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</si>
  <si>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</si>
  <si>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</si>
  <si>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</si>
  <si>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</si>
  <si>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</si>
  <si>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</si>
  <si>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</si>
  <si>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</si>
  <si>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</si>
  <si>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</si>
  <si>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</si>
  <si>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</si>
  <si>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</si>
  <si>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</si>
  <si>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</si>
  <si>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</si>
  <si>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</si>
  <si>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</si>
  <si>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</si>
  <si>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</si>
  <si>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</si>
  <si>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</si>
  <si>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</si>
  <si>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</si>
  <si>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</si>
  <si>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</si>
  <si>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</si>
  <si>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</si>
  <si>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</si>
  <si>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</si>
  <si>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</si>
  <si>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</si>
  <si>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</si>
  <si>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</si>
  <si>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</si>
  <si>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</si>
  <si>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</si>
  <si>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</si>
  <si>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</si>
  <si>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</si>
  <si>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</si>
  <si>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</si>
  <si>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</si>
  <si>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</si>
  <si>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</si>
  <si>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</si>
  <si>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</si>
  <si>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</si>
  <si>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</si>
  <si>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</si>
  <si>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</si>
  <si>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</si>
  <si>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</si>
  <si>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</si>
  <si>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</si>
  <si>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</si>
  <si>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</si>
  <si>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</si>
  <si>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</si>
  <si>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</si>
  <si>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</si>
  <si>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</si>
  <si>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</si>
  <si>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</si>
  <si>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</si>
  <si>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</si>
  <si>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</si>
  <si>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</si>
  <si>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</si>
  <si>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</si>
  <si>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</si>
  <si>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</si>
  <si>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</si>
  <si>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</si>
  <si>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</si>
  <si>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</si>
  <si>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</si>
  <si>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</si>
  <si>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</si>
  <si>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</si>
  <si>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</si>
  <si>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</si>
  <si>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</si>
  <si>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</si>
  <si>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</si>
  <si>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</si>
  <si>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</si>
  <si>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</si>
  <si>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</si>
  <si>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</si>
  <si>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</si>
  <si>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</si>
  <si>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</si>
  <si>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</si>
  <si>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</si>
  <si>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</si>
  <si>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</si>
  <si>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</si>
  <si>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</si>
  <si>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</si>
  <si>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</si>
  <si>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</si>
  <si>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</si>
  <si>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</si>
  <si>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</si>
  <si>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</si>
  <si>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</si>
  <si>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</si>
  <si>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</si>
  <si>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</si>
  <si>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</si>
  <si>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</si>
  <si>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</si>
  <si>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</si>
  <si>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</si>
  <si>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</si>
  <si>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</si>
  <si>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</si>
  <si>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</si>
  <si>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</si>
  <si>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</si>
  <si>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</si>
  <si>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</si>
  <si>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</si>
  <si>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</si>
  <si>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</si>
  <si>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</si>
  <si>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</si>
  <si>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</si>
  <si>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</si>
  <si>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</si>
  <si>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</si>
  <si>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</si>
  <si>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</si>
  <si>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</si>
  <si>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</si>
  <si>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</si>
  <si>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</si>
  <si>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</si>
  <si>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</si>
  <si>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</si>
  <si>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</si>
  <si>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</si>
  <si>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</si>
  <si>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</si>
  <si>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</si>
  <si>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</si>
  <si>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</si>
  <si>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</si>
  <si>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</si>
  <si>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</si>
  <si>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</si>
  <si>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</si>
  <si>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</si>
  <si>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</si>
  <si>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</si>
  <si>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</si>
  <si>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</si>
  <si>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</si>
  <si>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</si>
  <si>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</si>
  <si>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</si>
  <si>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</si>
  <si>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</si>
  <si>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</si>
  <si>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</si>
  <si>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</si>
  <si>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</si>
  <si>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</si>
  <si>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</si>
  <si>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</si>
  <si>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</si>
  <si>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</si>
  <si>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</si>
  <si>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</si>
  <si>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</si>
  <si>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</si>
  <si>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</si>
  <si>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</si>
  <si>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</si>
  <si>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</si>
  <si>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</si>
  <si>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</si>
  <si>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</si>
  <si>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</si>
  <si>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</si>
  <si>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</si>
  <si>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</si>
  <si>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</si>
  <si>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</si>
  <si>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</si>
  <si>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</si>
  <si>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</si>
  <si>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</si>
  <si>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</si>
  <si>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</si>
  <si>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</si>
  <si>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</si>
  <si>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</si>
  <si>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</si>
  <si>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</si>
  <si>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</si>
  <si>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</si>
  <si>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</si>
  <si>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</si>
  <si>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</si>
  <si>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</si>
  <si>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</si>
  <si>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</si>
  <si>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</si>
  <si>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</si>
  <si>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</si>
  <si>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</si>
  <si>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</si>
  <si>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</si>
  <si>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</si>
  <si>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</si>
  <si>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</si>
  <si>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</si>
  <si>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</si>
  <si>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</si>
  <si>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</si>
  <si>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</si>
  <si>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</si>
  <si>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</si>
  <si>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</si>
  <si>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</si>
  <si>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</si>
  <si>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</si>
  <si>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</si>
  <si>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</si>
  <si>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</si>
  <si>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</si>
  <si>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</si>
  <si>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</si>
  <si>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</si>
  <si>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</si>
  <si>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</si>
  <si>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</si>
  <si>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</si>
  <si>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</si>
  <si>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</si>
  <si>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</si>
  <si>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</si>
  <si>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</si>
  <si>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</si>
  <si>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</si>
  <si>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</si>
  <si>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</si>
  <si>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</si>
  <si>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</si>
  <si>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</si>
  <si>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</si>
  <si>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</si>
  <si>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</si>
  <si>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</si>
  <si>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</si>
  <si>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</si>
  <si>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</si>
  <si>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</si>
  <si>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</si>
  <si>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</si>
  <si>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</si>
  <si>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</si>
  <si>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</si>
  <si>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</si>
  <si>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</si>
  <si>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</si>
  <si>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</si>
  <si>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</si>
  <si>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</si>
  <si>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</si>
  <si>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</si>
  <si>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</si>
  <si>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</si>
  <si>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</si>
  <si>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</si>
  <si>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</si>
  <si>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</si>
  <si>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</si>
  <si>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</si>
  <si>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</si>
  <si>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</si>
  <si>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</si>
  <si>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</si>
  <si>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</si>
  <si>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</si>
  <si>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</si>
  <si>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</si>
  <si>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</si>
  <si>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</si>
  <si>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</si>
  <si>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</si>
  <si>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</si>
  <si>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</si>
  <si>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</si>
  <si>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</si>
  <si>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</si>
  <si>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</si>
  <si>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</si>
  <si>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</si>
  <si>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</si>
  <si>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</si>
  <si>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</si>
  <si>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</si>
  <si>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</si>
  <si>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</si>
  <si>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</si>
  <si>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</si>
  <si>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</si>
  <si>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</si>
  <si>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</si>
  <si>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</si>
  <si>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</si>
  <si>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</si>
  <si>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</si>
  <si>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</si>
  <si>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</si>
  <si>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</si>
  <si>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</si>
  <si>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</si>
  <si>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</si>
  <si>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</si>
  <si>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</si>
  <si>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</si>
  <si>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</si>
  <si>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</si>
  <si>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</si>
  <si>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</si>
  <si>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</si>
  <si>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</si>
  <si>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</si>
  <si>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</si>
  <si>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</si>
  <si>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</si>
  <si>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</si>
  <si>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</si>
  <si>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</si>
  <si>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</si>
  <si>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</si>
  <si>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</si>
  <si>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</si>
  <si>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</si>
  <si>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</si>
  <si>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</si>
  <si>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</si>
  <si>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</si>
  <si>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</si>
  <si>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</si>
  <si>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</si>
  <si>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</si>
  <si>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</si>
  <si>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</si>
  <si>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</si>
  <si>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</si>
  <si>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</si>
  <si>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</si>
  <si>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</si>
  <si>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</si>
  <si>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</si>
  <si>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</si>
  <si>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</si>
  <si>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</si>
  <si>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</si>
  <si>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</si>
  <si>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</si>
  <si>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</si>
  <si>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</si>
  <si>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</si>
  <si>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</si>
  <si>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</si>
  <si>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</si>
  <si>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</si>
  <si>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</si>
  <si>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</si>
  <si>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</si>
  <si>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</si>
  <si>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</si>
  <si>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</si>
  <si>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</si>
  <si>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</si>
  <si>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</si>
  <si>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</si>
  <si>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</si>
  <si>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</si>
  <si>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</si>
  <si>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</si>
  <si>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</si>
  <si>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</si>
  <si>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</si>
  <si>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</si>
  <si>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</si>
  <si>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</si>
  <si>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</si>
  <si>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</si>
  <si>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</si>
  <si>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</si>
  <si>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</si>
  <si>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</si>
  <si>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</si>
  <si>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</si>
  <si>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</si>
  <si>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</si>
  <si>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</si>
  <si>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</si>
  <si>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</si>
  <si>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</si>
  <si>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</si>
  <si>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</si>
  <si>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</si>
  <si>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</si>
  <si>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</si>
  <si>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</si>
  <si>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</si>
  <si>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</si>
  <si>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</si>
  <si>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</si>
  <si>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</si>
  <si>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</si>
  <si>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</si>
  <si>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</si>
  <si>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</si>
  <si>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</si>
  <si>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</si>
  <si>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</si>
  <si>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</si>
  <si>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</si>
  <si>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</si>
  <si>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</si>
  <si>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</si>
  <si>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</si>
  <si>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</si>
  <si>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</si>
  <si>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</si>
  <si>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</si>
  <si>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</si>
  <si>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</si>
  <si>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</si>
  <si>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</si>
  <si>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</si>
  <si>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</si>
  <si>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</si>
  <si>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</si>
  <si>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</si>
  <si>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</si>
  <si>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</si>
  <si>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</si>
  <si>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</si>
  <si>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</si>
  <si>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</si>
  <si>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</si>
  <si>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</si>
  <si>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</si>
  <si>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</si>
  <si>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</si>
  <si>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</si>
  <si>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</si>
  <si>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</si>
  <si>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</si>
  <si>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</si>
  <si>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</si>
  <si>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</si>
  <si>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</si>
  <si>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</si>
  <si>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</si>
  <si>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</si>
  <si>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</si>
  <si>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</si>
  <si>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</si>
  <si>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</si>
  <si>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</si>
  <si>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</si>
  <si>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</si>
  <si>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</si>
  <si>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</si>
  <si>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</si>
  <si>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</si>
  <si>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</si>
  <si>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</si>
  <si>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</si>
  <si>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</si>
  <si>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</si>
  <si>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</si>
  <si>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</si>
  <si>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</si>
  <si>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</si>
  <si>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</si>
  <si>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</si>
  <si>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</si>
  <si>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</si>
  <si>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</si>
  <si>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</si>
  <si>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</si>
  <si>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</si>
  <si>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</si>
  <si>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</si>
  <si>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</si>
  <si>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</si>
  <si>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</si>
  <si>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</si>
  <si>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</si>
  <si>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</si>
  <si>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</si>
  <si>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</si>
  <si>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</si>
  <si>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</si>
  <si>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</si>
  <si>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</si>
  <si>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</si>
  <si>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</si>
  <si>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</si>
  <si>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</si>
  <si>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</si>
  <si>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</si>
  <si>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</si>
  <si>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</si>
  <si>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</si>
  <si>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</si>
  <si>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</si>
  <si>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</si>
  <si>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</si>
  <si>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</si>
  <si>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</si>
  <si>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</si>
  <si>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</si>
  <si>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</si>
  <si>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</si>
  <si>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</si>
  <si>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</si>
  <si>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</si>
  <si>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</si>
  <si>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</si>
  <si>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</si>
  <si>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</si>
  <si>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</si>
  <si>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</si>
  <si>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</si>
  <si>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</si>
  <si>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</si>
  <si>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</si>
  <si>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</si>
  <si>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</si>
  <si>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</si>
  <si>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</si>
  <si>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</si>
  <si>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</si>
  <si>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</si>
  <si>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</si>
  <si>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</si>
  <si>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</si>
  <si>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</si>
  <si>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</si>
  <si>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</si>
  <si>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</si>
  <si>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</si>
  <si>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</si>
  <si>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</si>
  <si>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</si>
  <si>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</si>
  <si>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</si>
  <si>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</si>
  <si>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</si>
  <si>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</si>
  <si>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</si>
  <si>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</si>
  <si>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</si>
  <si>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</si>
  <si>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</si>
  <si>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</si>
  <si>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</si>
  <si>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</si>
  <si>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</si>
  <si>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</si>
  <si>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</si>
  <si>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</si>
  <si>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</si>
  <si>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</si>
  <si>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</si>
  <si>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</si>
  <si>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</si>
  <si>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</si>
  <si>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</si>
  <si>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</si>
  <si>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</si>
  <si>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</si>
  <si>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</si>
  <si>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</si>
  <si>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</si>
  <si>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</si>
  <si>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</si>
  <si>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</si>
  <si>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</si>
  <si>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</si>
  <si>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</si>
  <si>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</si>
  <si>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</si>
  <si>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</si>
  <si>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</si>
  <si>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</si>
  <si>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</si>
  <si>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</si>
  <si>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</si>
  <si>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</si>
  <si>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</si>
  <si>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</si>
  <si>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</si>
  <si>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</si>
  <si>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</si>
  <si>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</si>
  <si>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</si>
  <si>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</si>
  <si>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</si>
  <si>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</si>
  <si>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</si>
  <si>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</si>
  <si>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</si>
  <si>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</si>
  <si>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</si>
  <si>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</si>
  <si>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</si>
  <si>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</si>
  <si>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</si>
  <si>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</si>
  <si>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</si>
  <si>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</si>
  <si>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</si>
  <si>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</si>
  <si>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</si>
  <si>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</si>
  <si>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</si>
  <si>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</si>
  <si>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</si>
  <si>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</si>
  <si>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</si>
  <si>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</si>
  <si>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</si>
  <si>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</si>
  <si>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</si>
  <si>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</si>
  <si>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</si>
  <si>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</si>
  <si>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</si>
  <si>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</si>
  <si>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</si>
  <si>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</si>
  <si>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</si>
  <si>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</si>
  <si>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</si>
  <si>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</si>
  <si>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</si>
  <si>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</si>
  <si>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</si>
  <si>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</si>
  <si>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</si>
  <si>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</si>
  <si>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</si>
  <si>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</si>
  <si>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</si>
  <si>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</si>
  <si>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</si>
  <si>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</si>
  <si>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</si>
  <si>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</si>
  <si>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</si>
  <si>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</si>
  <si>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</si>
  <si>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</si>
  <si>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</si>
  <si>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</si>
  <si>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</si>
  <si>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</si>
  <si>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</si>
  <si>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</si>
  <si>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</si>
  <si>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</si>
  <si>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</si>
  <si>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</si>
  <si>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</si>
  <si>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</si>
  <si>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</si>
  <si>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</si>
  <si>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</si>
  <si>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</si>
  <si>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</si>
  <si>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</si>
  <si>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</si>
  <si>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</si>
  <si>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</si>
  <si>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</si>
  <si>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</si>
  <si>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</si>
  <si>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</si>
  <si>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</si>
  <si>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</si>
  <si>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</si>
  <si>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</si>
  <si>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</si>
  <si>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</si>
  <si>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</si>
  <si>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</si>
  <si>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</si>
  <si>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</si>
  <si>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</si>
  <si>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</si>
  <si>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</si>
  <si>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</si>
  <si>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</si>
  <si>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</si>
  <si>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</si>
  <si>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</si>
  <si>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</si>
  <si>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</si>
  <si>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</si>
  <si>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</si>
  <si>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</si>
  <si>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</si>
  <si>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</si>
  <si>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</si>
  <si>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</si>
  <si>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</si>
  <si>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</si>
  <si>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</si>
  <si>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</si>
  <si>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</si>
  <si>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</si>
  <si>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</si>
  <si>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</si>
  <si>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</si>
  <si>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</si>
  <si>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</si>
  <si>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</si>
  <si>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</si>
  <si>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</si>
  <si>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</si>
  <si>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</si>
  <si>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</si>
  <si>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</si>
  <si>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</si>
  <si>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</si>
  <si>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</si>
  <si>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</si>
  <si>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</si>
  <si>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</si>
  <si>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</si>
  <si>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</si>
  <si>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</si>
  <si>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</si>
  <si>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</si>
  <si>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</si>
  <si>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</si>
  <si>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</si>
  <si>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</si>
  <si>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</si>
  <si>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</si>
  <si>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</si>
  <si>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</si>
  <si>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</si>
  <si>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</si>
  <si>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</si>
  <si>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</si>
  <si>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</si>
  <si>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</si>
  <si>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</si>
  <si>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</si>
  <si>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</si>
  <si>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</si>
  <si>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</si>
  <si>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</si>
  <si>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</si>
  <si>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</si>
  <si>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</si>
  <si>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</si>
  <si>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</si>
  <si>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</si>
  <si>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</si>
  <si>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</si>
  <si>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</si>
  <si>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</si>
  <si>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</si>
  <si>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</si>
  <si>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</si>
  <si>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</si>
  <si>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</si>
  <si>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</si>
  <si>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</si>
  <si>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</si>
  <si>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</si>
  <si>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</si>
  <si>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</si>
  <si>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</si>
  <si>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</si>
  <si>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</si>
  <si>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</si>
  <si>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</si>
  <si>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</si>
  <si>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</si>
  <si>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</si>
  <si>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</si>
  <si>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</si>
  <si>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</si>
  <si>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</si>
  <si>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</si>
  <si>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</si>
  <si>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</si>
  <si>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</si>
  <si>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</si>
  <si>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</si>
  <si>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</si>
  <si>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</si>
  <si>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</si>
  <si>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</si>
  <si>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</si>
  <si>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</si>
  <si>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</si>
  <si>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</si>
  <si>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</si>
  <si>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</si>
  <si>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</si>
  <si>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</si>
  <si>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</si>
  <si>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</si>
  <si>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</si>
  <si>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</si>
  <si>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</si>
  <si>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</si>
  <si>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</si>
  <si>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</si>
  <si>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</si>
  <si>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</si>
  <si>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</si>
  <si>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</si>
  <si>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</si>
  <si>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</si>
  <si>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</si>
  <si>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</si>
  <si>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</si>
  <si>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</si>
  <si>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</si>
  <si>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</si>
  <si>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</si>
  <si>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</si>
  <si>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</si>
  <si>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</si>
  <si>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</si>
  <si>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</si>
  <si>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</si>
  <si>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</si>
  <si>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</si>
  <si>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</si>
  <si>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</si>
  <si>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</si>
  <si>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</si>
  <si>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</si>
  <si>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</si>
  <si>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</si>
  <si>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</si>
  <si>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</si>
  <si>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</si>
  <si>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</si>
  <si>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</si>
  <si>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</si>
  <si>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</si>
  <si>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</si>
  <si>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</si>
  <si>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</si>
  <si>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</si>
  <si>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</si>
  <si>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</si>
  <si>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</si>
  <si>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</si>
  <si>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</si>
  <si>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</si>
  <si>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</si>
  <si>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</si>
  <si>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</si>
  <si>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</si>
  <si>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</si>
  <si>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</si>
  <si>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</si>
  <si>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</si>
  <si>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</si>
  <si>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</si>
  <si>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</si>
  <si>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</si>
  <si>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</si>
  <si>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</si>
  <si>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</si>
  <si>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</si>
  <si>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</si>
  <si>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</si>
  <si>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</si>
  <si>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</si>
  <si>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</si>
  <si>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</si>
  <si>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</si>
  <si>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</si>
  <si>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</si>
  <si>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</si>
  <si>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</si>
  <si>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</si>
  <si>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</si>
  <si>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</si>
  <si>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</si>
  <si>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</si>
  <si>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</si>
  <si>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</si>
  <si>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</si>
  <si>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</si>
  <si>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</si>
  <si>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</si>
  <si>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</si>
  <si>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</si>
  <si>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</si>
  <si>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</si>
  <si>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</si>
  <si>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</si>
  <si>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</si>
  <si>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</si>
  <si>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</si>
  <si>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</si>
  <si>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</si>
  <si>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</si>
  <si>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</si>
  <si>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</si>
  <si>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</si>
  <si>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</si>
  <si>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</si>
  <si>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</si>
  <si>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</si>
  <si>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</si>
  <si>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</si>
  <si>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</si>
  <si>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</si>
  <si>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</si>
  <si>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</si>
  <si>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</si>
  <si>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</si>
  <si>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</si>
  <si>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</si>
  <si>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</si>
  <si>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</si>
  <si>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</si>
  <si>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</si>
  <si>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</si>
  <si>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</si>
  <si>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</si>
  <si>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</si>
  <si>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</si>
  <si>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</si>
  <si>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</si>
  <si>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</si>
  <si>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</si>
  <si>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</si>
  <si>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</si>
  <si>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</si>
  <si>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</si>
  <si>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</si>
  <si>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</si>
  <si>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</si>
  <si>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</si>
  <si>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</si>
  <si>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</si>
  <si>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</si>
  <si>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</si>
  <si>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</si>
  <si>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</si>
  <si>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</si>
  <si>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</si>
  <si>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</si>
  <si>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</si>
  <si>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</si>
  <si>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</si>
  <si>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</si>
  <si>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</si>
  <si>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</si>
  <si>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</si>
  <si>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</si>
  <si>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</si>
  <si>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</si>
  <si>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</si>
  <si>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</si>
  <si>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</si>
  <si>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</si>
  <si>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</si>
  <si>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</si>
  <si>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</si>
  <si>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</si>
  <si>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</si>
  <si>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</si>
  <si>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</si>
  <si>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</si>
  <si>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</si>
  <si>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</si>
  <si>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</si>
  <si>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</si>
  <si>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</si>
  <si>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</si>
  <si>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</si>
  <si>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</si>
  <si>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</si>
  <si>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</si>
  <si>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</si>
  <si>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</si>
  <si>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</si>
  <si>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</si>
  <si>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</si>
  <si>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</si>
  <si>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</si>
  <si>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</si>
  <si>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</si>
  <si>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</si>
  <si>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</si>
  <si>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</si>
  <si>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</si>
  <si>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</si>
  <si>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</si>
  <si>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</si>
  <si>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</si>
  <si>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</si>
  <si>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</si>
  <si>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</si>
  <si>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</si>
  <si>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</si>
  <si>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</si>
  <si>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</si>
  <si>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</si>
  <si>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</si>
  <si>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</si>
  <si>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</si>
  <si>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</si>
  <si>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</si>
  <si>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</si>
  <si>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</si>
  <si>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</si>
  <si>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</si>
  <si>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</si>
  <si>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</si>
  <si>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</si>
  <si>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</si>
  <si>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</si>
  <si>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</si>
  <si>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</si>
  <si>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</si>
  <si>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</si>
  <si>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</si>
  <si>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</si>
  <si>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</si>
  <si>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</si>
  <si>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</si>
  <si>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</si>
  <si>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</si>
  <si>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</si>
  <si>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</si>
  <si>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</si>
  <si>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</si>
  <si>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</si>
  <si>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</si>
  <si>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</si>
  <si>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</si>
  <si>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</si>
  <si>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</si>
  <si>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</si>
  <si>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</si>
  <si>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</si>
  <si>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</si>
  <si>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</si>
  <si>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</si>
  <si>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</si>
  <si>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</si>
  <si>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</si>
  <si>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</si>
  <si>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</si>
  <si>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</si>
  <si>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</si>
  <si>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</si>
  <si>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</si>
  <si>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</si>
  <si>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</si>
  <si>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</si>
  <si>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</si>
  <si>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</si>
  <si>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</si>
  <si>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</si>
  <si>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</si>
  <si>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</si>
  <si>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</si>
  <si>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</si>
  <si>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</si>
  <si>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</si>
  <si>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</si>
  <si>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</si>
  <si>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</si>
  <si>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</si>
  <si>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</si>
  <si>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</si>
  <si>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</si>
  <si>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</si>
  <si>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</si>
  <si>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</si>
  <si>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</si>
  <si>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</si>
  <si>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</si>
  <si>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</si>
  <si>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</si>
  <si>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</si>
  <si>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</si>
  <si>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</si>
  <si>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</si>
  <si>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</si>
  <si>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</si>
  <si>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</si>
  <si>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</si>
  <si>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</si>
  <si>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</si>
  <si>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</si>
  <si>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</si>
  <si>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</si>
  <si>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</si>
  <si>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</si>
  <si>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</si>
  <si>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</si>
  <si>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</si>
  <si>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</si>
  <si>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</si>
  <si>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</si>
  <si>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</si>
  <si>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</si>
  <si>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</si>
  <si>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</si>
  <si>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</si>
  <si>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</si>
  <si>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</si>
  <si>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</si>
  <si>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</si>
  <si>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</si>
  <si>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</si>
  <si>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</si>
  <si>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</si>
  <si>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</si>
  <si>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</si>
  <si>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</si>
  <si>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</si>
  <si>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</si>
  <si>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</si>
  <si>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</si>
  <si>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</si>
  <si>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</si>
  <si>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</si>
  <si>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</si>
  <si>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</si>
  <si>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</si>
  <si>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</si>
  <si>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</si>
  <si>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</si>
  <si>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</si>
  <si>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</si>
  <si>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</si>
  <si>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</si>
  <si>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</si>
  <si>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</si>
  <si>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</si>
  <si>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</si>
  <si>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</si>
  <si>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</si>
  <si>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</si>
  <si>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</si>
  <si>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</si>
  <si>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</si>
  <si>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</si>
  <si>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</si>
  <si>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</si>
  <si>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</si>
  <si>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</si>
  <si>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</si>
  <si>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</si>
  <si>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</si>
  <si>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</si>
  <si>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</si>
  <si>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</si>
  <si>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</si>
  <si>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</si>
  <si>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</si>
  <si>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</si>
  <si>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</si>
  <si>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</si>
  <si>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</si>
  <si>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</si>
  <si>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</si>
  <si>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</si>
  <si>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</si>
  <si>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</si>
  <si>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</si>
  <si>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</si>
  <si>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</si>
  <si>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</si>
  <si>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</si>
  <si>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</si>
  <si>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</si>
  <si>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</si>
  <si>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</si>
  <si>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</si>
  <si>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</si>
  <si>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</si>
  <si>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</si>
  <si>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</si>
  <si>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</si>
  <si>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</si>
  <si>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</si>
  <si>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</si>
  <si>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</si>
  <si>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</si>
  <si>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</si>
  <si>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</si>
  <si>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</si>
  <si>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</si>
  <si>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</si>
  <si>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</si>
  <si>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</si>
  <si>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</si>
  <si>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</si>
  <si>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</si>
  <si>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</si>
  <si>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</si>
  <si>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</si>
  <si>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</si>
  <si>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</si>
  <si>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</si>
  <si>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</si>
  <si>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</si>
  <si>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</si>
  <si>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</si>
  <si>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</si>
  <si>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</si>
  <si>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</si>
  <si>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</si>
  <si>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</si>
  <si>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</si>
  <si>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</si>
  <si>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</si>
  <si>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</si>
  <si>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</si>
  <si>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</si>
  <si>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</si>
  <si>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</si>
  <si>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</si>
  <si>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</si>
  <si>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</si>
  <si>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</si>
  <si>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</si>
  <si>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</si>
  <si>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</si>
  <si>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</si>
  <si>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</si>
  <si>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</si>
  <si>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</si>
  <si>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</si>
  <si>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</si>
  <si>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</si>
  <si>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</si>
  <si>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</si>
  <si>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</si>
  <si>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</si>
  <si>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</si>
  <si>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</si>
  <si>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</si>
  <si>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</si>
  <si>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</si>
  <si>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</si>
  <si>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</si>
  <si>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</si>
  <si>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</si>
  <si>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</si>
  <si>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</si>
  <si>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</si>
  <si>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</si>
  <si>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</si>
  <si>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</si>
  <si>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</si>
  <si>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</si>
  <si>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</si>
  <si>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</si>
  <si>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</si>
  <si>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</si>
  <si>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</si>
  <si>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</si>
  <si>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</si>
  <si>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</si>
  <si>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</si>
  <si>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</si>
  <si>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</si>
  <si>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</si>
  <si>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</si>
  <si>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</si>
  <si>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</si>
  <si>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</si>
  <si>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</si>
  <si>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</si>
  <si>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</si>
  <si>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</si>
  <si>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</si>
  <si>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</si>
  <si>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</si>
  <si>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</si>
  <si>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</si>
  <si>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</si>
  <si>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</si>
  <si>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</si>
  <si>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</si>
  <si>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</si>
  <si>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</si>
  <si>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</si>
  <si>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</si>
  <si>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</si>
  <si>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</si>
  <si>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</si>
  <si>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</si>
  <si>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</si>
  <si>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</si>
  <si>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</si>
  <si>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</si>
  <si>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</si>
  <si>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</si>
  <si>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</si>
  <si>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</si>
  <si>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</si>
  <si>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</si>
  <si>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</si>
  <si>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</si>
  <si>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</si>
  <si>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</si>
  <si>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</si>
  <si>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</si>
  <si>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</si>
  <si>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</si>
  <si>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</si>
  <si>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</si>
  <si>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</si>
  <si>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</si>
  <si>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</si>
  <si>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</si>
  <si>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</si>
  <si>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</si>
  <si>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</si>
  <si>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</si>
  <si>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</si>
  <si>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</si>
  <si>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</si>
  <si>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</si>
  <si>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</si>
  <si>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</si>
  <si>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</si>
  <si>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</si>
  <si>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</si>
  <si>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</si>
  <si>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</si>
  <si>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</si>
  <si>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</si>
  <si>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</si>
  <si>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</si>
  <si>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</si>
  <si>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</si>
  <si>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</si>
  <si>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</si>
  <si>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</si>
  <si>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</si>
  <si>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</si>
  <si>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</si>
  <si>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</si>
  <si>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</si>
  <si>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</si>
  <si>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</si>
  <si>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</si>
  <si>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</si>
  <si>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</si>
  <si>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</si>
  <si>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</si>
  <si>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</si>
  <si>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</si>
  <si>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</si>
  <si>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</si>
  <si>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</si>
  <si>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</si>
  <si>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</si>
  <si>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</si>
  <si>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</si>
  <si>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</si>
  <si>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</si>
  <si>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</si>
  <si>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</si>
  <si>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</si>
  <si>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</si>
  <si>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</si>
  <si>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</si>
  <si>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</si>
  <si>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</si>
  <si>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</si>
  <si>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</si>
  <si>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</si>
  <si>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</si>
  <si>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</si>
  <si>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</si>
  <si>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</si>
  <si>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</si>
  <si>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</si>
  <si>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</si>
  <si>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</si>
  <si>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</si>
  <si>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</si>
  <si>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</si>
  <si>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</si>
  <si>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</si>
  <si>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</si>
  <si>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</si>
  <si>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</si>
  <si>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</si>
  <si>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</si>
  <si>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</si>
  <si>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</si>
  <si>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</si>
  <si>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</si>
  <si>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</si>
  <si>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</si>
  <si>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</si>
  <si>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</si>
  <si>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</si>
  <si>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</si>
  <si>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</si>
  <si>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</si>
  <si>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</si>
  <si>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</si>
  <si>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</si>
  <si>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</si>
  <si>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</si>
  <si>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</si>
  <si>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</si>
  <si>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</si>
  <si>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</si>
  <si>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</si>
  <si>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</si>
  <si>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</si>
  <si>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</si>
  <si>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</si>
  <si>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</si>
  <si>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</si>
  <si>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</si>
  <si>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</si>
  <si>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</si>
  <si>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</si>
  <si>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</si>
  <si>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</si>
  <si>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</si>
  <si>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</si>
  <si>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</si>
  <si>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</si>
  <si>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</si>
  <si>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</si>
  <si>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</si>
  <si>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</si>
  <si>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</si>
  <si>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</si>
  <si>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</si>
  <si>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</si>
  <si>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</si>
  <si>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</si>
  <si>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</si>
  <si>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</si>
  <si>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</si>
  <si>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</si>
  <si>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</si>
  <si>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</si>
  <si>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</si>
  <si>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</si>
  <si>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</si>
  <si>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</si>
  <si>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</si>
  <si>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</si>
  <si>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</si>
  <si>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</si>
  <si>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</si>
  <si>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</si>
  <si>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</si>
  <si>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</si>
  <si>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</si>
  <si>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</si>
  <si>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</si>
  <si>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</si>
  <si>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</si>
  <si>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</si>
  <si>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</si>
  <si>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</si>
  <si>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</si>
  <si>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</si>
  <si>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</si>
  <si>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</si>
  <si>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</si>
  <si>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</si>
  <si>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</si>
  <si>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</si>
  <si>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</si>
  <si>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</si>
  <si>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</si>
  <si>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</si>
  <si>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</si>
  <si>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</si>
  <si>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</si>
  <si>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</si>
  <si>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</si>
  <si>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</si>
  <si>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</si>
  <si>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</si>
  <si>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</si>
  <si>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</si>
  <si>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</si>
  <si>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</si>
  <si>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</si>
  <si>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</si>
  <si>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</si>
  <si>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</si>
  <si>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</si>
  <si>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</si>
  <si>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</si>
  <si>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</si>
  <si>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</si>
  <si>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</si>
  <si>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</si>
  <si>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</si>
  <si>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</si>
  <si>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</si>
  <si>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</si>
  <si>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</si>
  <si>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</si>
  <si>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</si>
  <si>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</si>
  <si>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</si>
  <si>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</si>
  <si>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</si>
  <si>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</si>
  <si>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</si>
  <si>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</si>
  <si>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</si>
  <si>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</si>
  <si>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</si>
  <si>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</si>
  <si>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</si>
  <si>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</si>
  <si>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</si>
  <si>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</si>
  <si>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</si>
  <si>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</si>
  <si>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</si>
  <si>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</si>
  <si>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</si>
  <si>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</si>
  <si>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</si>
  <si>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</si>
  <si>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</si>
  <si>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</si>
  <si>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</si>
  <si>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</si>
  <si>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</si>
  <si>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</si>
  <si>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</si>
  <si>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</si>
  <si>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</si>
  <si>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</si>
  <si>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</si>
  <si>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</si>
  <si>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</si>
  <si>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</si>
  <si>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</si>
  <si>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</si>
  <si>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</si>
  <si>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</si>
  <si>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</si>
  <si>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</si>
  <si>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</si>
  <si>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</si>
  <si>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</si>
  <si>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</si>
  <si>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</si>
  <si>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</si>
  <si>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</si>
  <si>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</si>
  <si>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</si>
  <si>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</si>
  <si>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</si>
  <si>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</si>
  <si>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</si>
  <si>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</si>
  <si>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</si>
  <si>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</si>
  <si>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</si>
  <si>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</si>
  <si>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</si>
  <si>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</si>
  <si>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</si>
  <si>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</si>
  <si>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</si>
  <si>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</si>
  <si>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</si>
  <si>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</si>
  <si>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</si>
  <si>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</si>
  <si>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</si>
  <si>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</si>
  <si>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</si>
  <si>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</si>
  <si>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</si>
  <si>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</si>
  <si>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</si>
  <si>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</si>
  <si>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</si>
  <si>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</si>
  <si>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</si>
  <si>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</si>
  <si>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</si>
  <si>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</si>
  <si>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</si>
  <si>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</si>
  <si>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</si>
  <si>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</si>
  <si>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</si>
  <si>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</si>
  <si>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</si>
  <si>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</si>
  <si>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</si>
  <si>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</si>
  <si>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</si>
  <si>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</si>
  <si>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</si>
  <si>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</si>
  <si>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</si>
  <si>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</si>
  <si>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</si>
  <si>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</si>
  <si>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</si>
  <si>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</si>
  <si>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</si>
  <si>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</si>
  <si>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</si>
  <si>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</si>
  <si>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</si>
  <si>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</si>
  <si>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</si>
  <si>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</si>
  <si>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</si>
  <si>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</si>
  <si>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</si>
  <si>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</si>
  <si>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</si>
  <si>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</si>
  <si>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</si>
  <si>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</si>
  <si>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</si>
  <si>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</si>
  <si>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</si>
  <si>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</si>
  <si>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</si>
  <si>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</si>
  <si>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</si>
  <si>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</si>
  <si>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</si>
  <si>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</si>
  <si>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</si>
  <si>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</si>
  <si>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</si>
  <si>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</si>
  <si>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</si>
  <si>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</si>
  <si>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</si>
  <si>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</si>
  <si>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</si>
  <si>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</si>
  <si>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</si>
  <si>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</si>
  <si>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</si>
  <si>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</si>
  <si>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</si>
  <si>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</si>
  <si>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</si>
  <si>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</si>
  <si>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</si>
  <si>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</si>
  <si>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</si>
  <si>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</si>
  <si>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</si>
  <si>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</si>
  <si>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</si>
  <si>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</si>
  <si>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</si>
  <si>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</si>
  <si>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</si>
  <si>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</si>
  <si>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</si>
  <si>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</si>
  <si>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</si>
  <si>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</si>
  <si>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</si>
  <si>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</si>
  <si>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</si>
  <si>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</si>
  <si>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</si>
  <si>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</si>
  <si>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</si>
  <si>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</si>
  <si>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</si>
  <si>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</si>
  <si>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</si>
  <si>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</si>
  <si>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</si>
  <si>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</si>
  <si>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</si>
  <si>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</si>
  <si>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</si>
  <si>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</si>
  <si>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</si>
  <si>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</si>
  <si>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</si>
  <si>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</si>
  <si>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</si>
  <si>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</si>
  <si>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</si>
  <si>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</si>
  <si>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</si>
  <si>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</si>
  <si>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</si>
  <si>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</si>
  <si>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</si>
  <si>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</si>
  <si>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</si>
  <si>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</si>
  <si>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</si>
  <si>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</si>
  <si>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</si>
  <si>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</si>
  <si>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</si>
  <si>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</si>
  <si>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</si>
  <si>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</si>
  <si>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</si>
  <si>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</si>
  <si>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</si>
  <si>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</si>
  <si>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</si>
  <si>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</si>
  <si>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</si>
  <si>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</si>
  <si>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</si>
  <si>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</si>
  <si>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</si>
  <si>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</si>
  <si>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</si>
  <si>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</si>
  <si>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</si>
  <si>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</si>
  <si>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</si>
  <si>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</si>
  <si>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</si>
  <si>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</si>
  <si>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</si>
  <si>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</si>
  <si>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</si>
  <si>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</si>
  <si>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</si>
  <si>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</si>
  <si>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</si>
  <si>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</si>
  <si>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</si>
  <si>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</si>
  <si>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</si>
  <si>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</si>
  <si>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</si>
  <si>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</si>
  <si>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</si>
  <si>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</si>
  <si>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</si>
  <si>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</si>
  <si>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</si>
  <si>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</si>
  <si>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</si>
  <si>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</si>
  <si>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</si>
  <si>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</si>
  <si>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</si>
  <si>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</si>
  <si>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</si>
  <si>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</si>
  <si>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</si>
  <si>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</si>
  <si>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</si>
  <si>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</si>
  <si>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</si>
  <si>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</si>
  <si>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</si>
  <si>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</si>
  <si>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</si>
  <si>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</si>
  <si>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</si>
  <si>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</si>
  <si>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</si>
  <si>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</si>
  <si>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</si>
  <si>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</si>
  <si>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</si>
  <si>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</si>
  <si>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</si>
  <si>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</si>
  <si>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</si>
  <si>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</si>
  <si>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</si>
  <si>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</si>
  <si>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</si>
  <si>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</si>
  <si>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</si>
  <si>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</si>
  <si>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</si>
  <si>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</si>
  <si>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</si>
  <si>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</si>
  <si>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</si>
  <si>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</si>
  <si>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</si>
  <si>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</si>
  <si>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</si>
  <si>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</si>
  <si>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</si>
  <si>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</si>
  <si>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</si>
  <si>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</si>
  <si>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</si>
  <si>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</si>
  <si>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</si>
  <si>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</si>
  <si>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</si>
  <si>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</si>
  <si>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</si>
  <si>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</si>
  <si>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</si>
  <si>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</si>
  <si>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</si>
  <si>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</si>
  <si>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</si>
  <si>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</si>
  <si>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</si>
  <si>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</si>
  <si>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</si>
  <si>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</si>
  <si>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</si>
  <si>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</si>
  <si>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</si>
  <si>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</si>
  <si>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</si>
  <si>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</si>
  <si>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</si>
  <si>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</si>
  <si>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</si>
  <si>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</si>
  <si>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</si>
  <si>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</si>
  <si>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</si>
  <si>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</si>
  <si>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</si>
  <si>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</si>
  <si>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</si>
  <si>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</si>
  <si>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</si>
  <si>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</si>
  <si>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</si>
  <si>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</si>
  <si>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</si>
  <si>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</si>
  <si>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</si>
  <si>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</si>
  <si>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</si>
  <si>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</si>
  <si>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</si>
  <si>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</si>
  <si>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</si>
  <si>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</si>
  <si>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</si>
  <si>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</si>
  <si>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</si>
  <si>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</si>
  <si>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</si>
  <si>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</si>
  <si>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</si>
  <si>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</si>
  <si>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</si>
  <si>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</si>
  <si>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</si>
  <si>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</si>
  <si>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</si>
  <si>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</si>
  <si>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</si>
  <si>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</si>
  <si>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</si>
  <si>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</si>
  <si>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</si>
  <si>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</si>
  <si>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</si>
  <si>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</si>
  <si>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</si>
  <si>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</si>
  <si>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</si>
  <si>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</si>
  <si>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</si>
  <si>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</si>
  <si>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</si>
  <si>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</si>
  <si>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</si>
  <si>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</si>
  <si>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</si>
  <si>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</si>
  <si>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</si>
  <si>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</si>
  <si>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</si>
  <si>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</si>
  <si>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</si>
  <si>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</si>
  <si>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</si>
  <si>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</si>
  <si>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</si>
  <si>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</si>
  <si>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</si>
  <si>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</si>
  <si>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</si>
  <si>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</si>
  <si>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</si>
  <si>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</si>
  <si>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</si>
  <si>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</si>
  <si>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</si>
  <si>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</si>
  <si>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</si>
  <si>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</si>
  <si>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</si>
  <si>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</si>
  <si>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</si>
  <si>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</si>
  <si>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</si>
  <si>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</si>
  <si>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</si>
  <si>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</si>
  <si>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</si>
  <si>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</si>
  <si>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</si>
  <si>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</si>
  <si>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</si>
  <si>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</si>
  <si>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</si>
  <si>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</si>
  <si>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</si>
  <si>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</si>
  <si>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</si>
  <si>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</si>
  <si>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</si>
  <si>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</si>
  <si>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</si>
  <si>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</si>
  <si>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</si>
  <si>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</si>
  <si>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</si>
  <si>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</si>
  <si>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</si>
  <si>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</si>
  <si>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</si>
  <si>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</si>
  <si>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</si>
  <si>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</si>
  <si>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</si>
  <si>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</si>
  <si>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</si>
  <si>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</si>
  <si>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</si>
  <si>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</si>
  <si>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</si>
  <si>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</si>
  <si>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</si>
  <si>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</si>
  <si>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</si>
  <si>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</si>
  <si>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</si>
  <si>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</si>
  <si>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</si>
  <si>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</si>
  <si>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</si>
  <si>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</si>
  <si>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</si>
  <si>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</si>
  <si>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</si>
  <si>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</si>
  <si>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</si>
  <si>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</si>
  <si>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</si>
  <si>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</si>
  <si>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</si>
  <si>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</si>
  <si>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</si>
  <si>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</si>
  <si>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</si>
  <si>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</si>
  <si>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</si>
  <si>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</si>
  <si>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</si>
  <si>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</si>
  <si>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</si>
  <si>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</si>
  <si>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</si>
  <si>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</si>
  <si>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</si>
  <si>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</si>
  <si>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</si>
  <si>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</si>
  <si>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</si>
  <si>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</si>
  <si>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</si>
  <si>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</si>
  <si>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</si>
  <si>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</si>
  <si>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</si>
  <si>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</si>
  <si>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</si>
  <si>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</si>
  <si>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</si>
  <si>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</si>
  <si>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</si>
  <si>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</si>
  <si>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</si>
  <si>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</si>
  <si>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</si>
  <si>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</si>
  <si>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</si>
  <si>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</si>
  <si>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</si>
  <si>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</si>
  <si>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</si>
  <si>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</si>
  <si>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</si>
  <si>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</si>
  <si>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</si>
  <si>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</si>
  <si>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</si>
  <si>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</si>
  <si>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</si>
  <si>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</si>
  <si>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</si>
  <si>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</si>
  <si>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</si>
  <si>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</si>
  <si>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</si>
  <si>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</si>
  <si>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</si>
  <si>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</si>
  <si>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</si>
  <si>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</si>
  <si>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</si>
  <si>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</si>
  <si>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</si>
  <si>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</si>
  <si>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</si>
  <si>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</si>
  <si>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</si>
  <si>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</si>
  <si>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</si>
  <si>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</si>
  <si>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</si>
  <si>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</si>
  <si>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</si>
  <si>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</si>
  <si>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</si>
  <si>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</si>
  <si>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</si>
  <si>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</si>
  <si>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</si>
  <si>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</si>
  <si>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</si>
  <si>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</si>
  <si>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</si>
  <si>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</si>
  <si>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</si>
  <si>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</si>
  <si>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</si>
  <si>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</si>
  <si>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</si>
  <si>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</si>
  <si>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</si>
  <si>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</si>
  <si>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</si>
  <si>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</si>
  <si>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</si>
  <si>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</si>
  <si>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</si>
  <si>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</si>
  <si>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</si>
  <si>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</si>
  <si>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</si>
  <si>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</si>
  <si>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</si>
  <si>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</si>
  <si>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</si>
  <si>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</si>
  <si>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</si>
  <si>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</si>
  <si>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</si>
  <si>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</si>
  <si>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</si>
  <si>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</si>
  <si>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</si>
  <si>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</si>
  <si>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</si>
  <si>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</si>
  <si>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</si>
  <si>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</si>
  <si>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</si>
  <si>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</si>
  <si>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</si>
  <si>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</si>
  <si>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</si>
  <si>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</si>
  <si>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</si>
  <si>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</si>
  <si>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</si>
  <si>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</si>
  <si>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</si>
  <si>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</si>
  <si>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</si>
  <si>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</si>
  <si>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</si>
  <si>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</si>
  <si>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</si>
  <si>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</si>
  <si>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</si>
  <si>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</si>
  <si>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</si>
  <si>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</si>
  <si>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</si>
  <si>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</si>
  <si>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</si>
  <si>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</si>
  <si>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</si>
  <si>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</si>
  <si>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</si>
  <si>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</si>
  <si>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</si>
  <si>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</si>
  <si>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</si>
  <si>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</si>
  <si>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</si>
  <si>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</si>
  <si>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</si>
  <si>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</si>
  <si>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</si>
  <si>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</si>
  <si>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</si>
  <si>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</si>
  <si>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</si>
  <si>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</si>
  <si>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</si>
  <si>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</si>
  <si>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</si>
  <si>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</si>
  <si>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</si>
  <si>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</si>
  <si>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</si>
  <si>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</si>
  <si>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</si>
  <si>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</si>
  <si>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</si>
  <si>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</si>
  <si>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</si>
  <si>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</si>
  <si>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</si>
  <si>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</si>
  <si>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</si>
  <si>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</si>
  <si>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</si>
  <si>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</si>
  <si>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</si>
  <si>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</si>
  <si>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</si>
  <si>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</si>
  <si>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</si>
  <si>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</si>
  <si>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</si>
  <si>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</si>
  <si>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</si>
  <si>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</si>
  <si>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</si>
  <si>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</si>
  <si>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</si>
  <si>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</si>
  <si>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</si>
  <si>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</si>
  <si>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</si>
  <si>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</si>
  <si>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</si>
  <si>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</si>
  <si>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</si>
  <si>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</si>
  <si>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</si>
  <si>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</si>
  <si>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</si>
  <si>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</si>
  <si>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</si>
  <si>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</si>
  <si>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</si>
  <si>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</si>
  <si>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</si>
  <si>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</si>
  <si>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</si>
  <si>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</si>
  <si>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</si>
  <si>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</si>
  <si>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</si>
  <si>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</si>
  <si>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</si>
  <si>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</si>
  <si>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</si>
  <si>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</si>
  <si>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</si>
  <si>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</si>
  <si>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</si>
  <si>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</si>
  <si>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</si>
  <si>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</si>
  <si>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</si>
  <si>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</si>
  <si>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</si>
  <si>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</si>
  <si>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</si>
  <si>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</si>
  <si>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</si>
  <si>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</si>
  <si>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</si>
  <si>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</si>
  <si>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</si>
  <si>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</si>
  <si>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</si>
  <si>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</si>
  <si>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</si>
  <si>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</si>
  <si>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</si>
  <si>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</si>
  <si>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</si>
  <si>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</si>
  <si>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</si>
  <si>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</si>
  <si>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</si>
  <si>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</si>
  <si>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</si>
  <si>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</si>
  <si>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</si>
  <si>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</si>
  <si>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</si>
  <si>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</si>
  <si>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</si>
  <si>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</si>
  <si>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</si>
  <si>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</si>
  <si>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</si>
  <si>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</si>
  <si>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</si>
  <si>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</si>
  <si>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</si>
  <si>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</si>
  <si>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</si>
  <si>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</si>
  <si>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</si>
  <si>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</si>
  <si>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</si>
  <si>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</si>
  <si>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</si>
  <si>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</si>
  <si>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</si>
  <si>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</si>
  <si>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</si>
  <si>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</si>
  <si>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</si>
  <si>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</si>
  <si>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</si>
  <si>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</si>
  <si>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</si>
  <si>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</si>
  <si>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</si>
  <si>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</si>
  <si>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</si>
  <si>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</si>
  <si>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</si>
  <si>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</si>
  <si>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</si>
  <si>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</si>
  <si>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</si>
  <si>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</si>
  <si>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</si>
  <si>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</si>
  <si>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</si>
  <si>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</si>
  <si>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</si>
  <si>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</si>
  <si>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</si>
  <si>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</si>
  <si>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</si>
  <si>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</si>
  <si>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</si>
  <si>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</si>
  <si>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</si>
  <si>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</si>
  <si>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</si>
  <si>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</si>
  <si>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</si>
  <si>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</si>
  <si>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</si>
  <si>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</si>
  <si>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</si>
  <si>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</si>
  <si>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</si>
  <si>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</si>
  <si>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</si>
  <si>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</si>
  <si>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</si>
  <si>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</si>
  <si>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</si>
  <si>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</si>
  <si>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</si>
  <si>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</si>
  <si>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</si>
  <si>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</si>
  <si>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</si>
  <si>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</si>
  <si>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</si>
  <si>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</si>
  <si>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</si>
  <si>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</si>
  <si>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</si>
  <si>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</si>
  <si>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</si>
  <si>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</si>
  <si>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</si>
  <si>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</si>
  <si>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</si>
  <si>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</si>
  <si>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</si>
  <si>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</si>
  <si>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</si>
  <si>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</si>
  <si>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</si>
  <si>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</si>
  <si>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</si>
  <si>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</si>
  <si>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</si>
  <si>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</si>
  <si>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</si>
  <si>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</si>
  <si>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</si>
  <si>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</si>
  <si>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</si>
  <si>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</si>
  <si>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</si>
  <si>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</si>
  <si>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</si>
  <si>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</si>
  <si>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</si>
  <si>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</si>
  <si>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</si>
  <si>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</si>
  <si>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</si>
  <si>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</si>
  <si>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</si>
  <si>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</si>
  <si>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</si>
  <si>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</si>
  <si>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</si>
  <si>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</si>
  <si>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</si>
  <si>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</si>
  <si>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</si>
  <si>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</si>
  <si>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</si>
  <si>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</si>
  <si>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</si>
  <si>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</si>
  <si>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</si>
  <si>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</si>
  <si>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</si>
  <si>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</si>
  <si>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</si>
  <si>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</si>
  <si>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</si>
  <si>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</si>
  <si>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</si>
  <si>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</si>
  <si>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</si>
  <si>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</si>
  <si>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</si>
  <si>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</si>
  <si>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</si>
  <si>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</si>
  <si>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</si>
  <si>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</si>
  <si>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</si>
  <si>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</si>
  <si>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</si>
  <si>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</si>
  <si>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</si>
  <si>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</si>
  <si>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</si>
  <si>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</si>
  <si>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</si>
  <si>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</si>
  <si>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</si>
  <si>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</si>
  <si>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</si>
  <si>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</si>
  <si>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</si>
  <si>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</si>
  <si>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</si>
  <si>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</si>
  <si>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</si>
  <si>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</si>
  <si>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</si>
  <si>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</si>
  <si>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</si>
  <si>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</si>
  <si>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</si>
  <si>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</si>
  <si>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</si>
  <si>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</si>
  <si>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</si>
  <si>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</si>
  <si>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</si>
  <si>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</si>
  <si>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</si>
  <si>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</si>
  <si>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</si>
  <si>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</si>
  <si>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</si>
  <si>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</si>
  <si>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</si>
  <si>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</si>
  <si>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</si>
  <si>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</si>
  <si>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</si>
  <si>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</si>
  <si>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</si>
  <si>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</si>
  <si>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</si>
  <si>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</si>
  <si>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</si>
  <si>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</si>
  <si>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</si>
  <si>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</si>
  <si>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</si>
  <si>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</si>
  <si>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</si>
  <si>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</si>
  <si>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</si>
  <si>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</si>
  <si>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</si>
  <si>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</si>
  <si>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</si>
  <si>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</si>
  <si>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</si>
  <si>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</si>
  <si>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</si>
  <si>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</si>
  <si>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</si>
  <si>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</si>
  <si>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</si>
  <si>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</si>
  <si>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</si>
  <si>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</si>
  <si>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</si>
  <si>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</si>
  <si>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</si>
  <si>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</si>
  <si>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</si>
  <si>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</si>
  <si>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</si>
  <si>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</si>
  <si>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</si>
  <si>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</si>
  <si>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</si>
  <si>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</si>
  <si>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</si>
  <si>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</si>
  <si>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</si>
  <si>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</si>
  <si>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</si>
  <si>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</si>
  <si>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</si>
  <si>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</si>
  <si>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</si>
  <si>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</si>
  <si>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</si>
  <si>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</si>
  <si>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</si>
  <si>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</si>
  <si>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</si>
  <si>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</si>
  <si>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</si>
  <si>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</si>
  <si>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</si>
  <si>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</si>
  <si>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</si>
  <si>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</si>
  <si>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</si>
  <si>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</si>
  <si>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</si>
  <si>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</si>
  <si>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</si>
  <si>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</si>
  <si>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</si>
  <si>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</si>
  <si>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</si>
  <si>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</si>
  <si>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</si>
  <si>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</si>
  <si>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</si>
  <si>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</si>
  <si>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</si>
  <si>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</si>
  <si>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</si>
  <si>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</si>
  <si>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</si>
  <si>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</si>
  <si>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</si>
  <si>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</si>
  <si>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</si>
  <si>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</si>
  <si>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</si>
  <si>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</si>
  <si>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</si>
  <si>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</si>
  <si>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</si>
  <si>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</si>
  <si>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</si>
  <si>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</si>
  <si>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</si>
  <si>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</si>
  <si>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</si>
  <si>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</si>
  <si>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</si>
  <si>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</si>
  <si>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</si>
  <si>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</si>
  <si>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</si>
  <si>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</si>
  <si>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</si>
  <si>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</si>
  <si>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</si>
  <si>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</si>
  <si>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</si>
  <si>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</si>
  <si>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</si>
  <si>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</si>
  <si>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</si>
  <si>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</si>
  <si>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</si>
  <si>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</si>
  <si>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</si>
  <si>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</si>
  <si>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</si>
  <si>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</si>
  <si>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</si>
  <si>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</si>
  <si>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</si>
  <si>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</si>
  <si>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</si>
  <si>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</si>
  <si>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</si>
  <si>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</si>
  <si>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</si>
  <si>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</si>
  <si>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</si>
  <si>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</si>
  <si>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</si>
  <si>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</si>
  <si>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</si>
  <si>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</si>
  <si>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</si>
  <si>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</si>
  <si>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</si>
  <si>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</si>
  <si>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</si>
  <si>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</si>
  <si>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</si>
  <si>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</si>
  <si>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</si>
  <si>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</si>
  <si>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</si>
  <si>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</si>
  <si>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</si>
  <si>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</si>
  <si>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</si>
  <si>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</si>
  <si>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</si>
  <si>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</si>
  <si>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</si>
  <si>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</si>
  <si>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</si>
  <si>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</si>
  <si>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</si>
  <si>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</si>
  <si>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</si>
  <si>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</si>
  <si>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</si>
  <si>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</si>
  <si>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</si>
  <si>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</si>
  <si>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</si>
  <si>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</si>
  <si>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</si>
  <si>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</si>
  <si>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</si>
  <si>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</si>
  <si>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</si>
  <si>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</si>
  <si>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</si>
  <si>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</si>
  <si>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</si>
  <si>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</si>
  <si>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</si>
  <si>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</si>
  <si>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</si>
  <si>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</si>
  <si>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</si>
  <si>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</si>
  <si>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</si>
  <si>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</si>
  <si>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</si>
  <si>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</si>
  <si>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</si>
  <si>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</si>
  <si>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</si>
  <si>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</si>
  <si>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</si>
  <si>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</si>
  <si>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</si>
  <si>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</si>
  <si>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</si>
  <si>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</si>
  <si>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</si>
  <si>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</si>
  <si>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</si>
  <si>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</si>
  <si>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</si>
  <si>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</si>
  <si>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</si>
  <si>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</si>
  <si>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</si>
  <si>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</si>
  <si>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</si>
  <si>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</si>
  <si>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</si>
  <si>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</si>
  <si>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</si>
  <si>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</si>
  <si>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</si>
  <si>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</si>
  <si>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</si>
  <si>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</si>
  <si>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</si>
  <si>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</si>
  <si>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</si>
  <si>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</si>
  <si>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</si>
  <si>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</si>
  <si>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</si>
  <si>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</si>
  <si>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</si>
  <si>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</si>
  <si>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</si>
  <si>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</si>
  <si>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</si>
  <si>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</si>
  <si>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</si>
  <si>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</si>
  <si>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</si>
  <si>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</si>
  <si>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</si>
  <si>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</si>
  <si>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</si>
  <si>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</si>
  <si>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</si>
  <si>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</si>
  <si>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</si>
  <si>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</si>
  <si>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</si>
  <si>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</si>
  <si>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</si>
  <si>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</si>
  <si>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</si>
  <si>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</si>
  <si>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</si>
  <si>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</si>
  <si>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</si>
  <si>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</si>
  <si>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</si>
  <si>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</si>
  <si>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</si>
  <si>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</si>
  <si>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</si>
  <si>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</si>
  <si>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</si>
  <si>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</si>
  <si>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</si>
  <si>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</si>
  <si>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</si>
  <si>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</si>
  <si>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</si>
  <si>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</si>
  <si>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</si>
  <si>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</si>
  <si>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</si>
  <si>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</si>
  <si>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</si>
  <si>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</si>
  <si>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</si>
  <si>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</si>
  <si>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</si>
  <si>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</si>
  <si>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</si>
  <si>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</si>
  <si>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</si>
  <si>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</si>
  <si>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</si>
  <si>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</si>
  <si>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</si>
  <si>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</si>
  <si>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</si>
  <si>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</si>
  <si>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</si>
  <si>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</si>
  <si>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</si>
  <si>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</si>
  <si>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</si>
  <si>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</si>
  <si>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</si>
  <si>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</si>
  <si>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</si>
  <si>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</si>
  <si>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</si>
  <si>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</si>
  <si>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</si>
  <si>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</si>
  <si>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</si>
  <si>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</si>
  <si>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</si>
  <si>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</si>
  <si>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</si>
  <si>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</si>
  <si>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</si>
  <si>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</si>
  <si>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</si>
  <si>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</si>
  <si>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</si>
  <si>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</si>
  <si>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</si>
  <si>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</si>
  <si>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</si>
  <si>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</si>
  <si>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</si>
  <si>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</si>
  <si>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</si>
  <si>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</si>
  <si>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</si>
  <si>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</si>
  <si>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</si>
  <si>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</si>
  <si>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</si>
  <si>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</si>
  <si>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</si>
  <si>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</si>
  <si>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</si>
  <si>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</si>
  <si>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</si>
  <si>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</si>
  <si>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</si>
  <si>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</si>
  <si>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</si>
  <si>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</si>
  <si>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</si>
  <si>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</si>
  <si>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</si>
  <si>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</si>
  <si>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</si>
  <si>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</si>
  <si>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</si>
  <si>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</si>
  <si>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</si>
  <si>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</si>
  <si>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</si>
  <si>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</si>
  <si>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</si>
  <si>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</si>
  <si>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</si>
  <si>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</si>
  <si>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</si>
  <si>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</si>
  <si>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</si>
  <si>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</si>
  <si>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</si>
  <si>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</si>
  <si>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</si>
  <si>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</si>
  <si>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</si>
  <si>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</si>
  <si>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</si>
  <si>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</si>
  <si>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</si>
  <si>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</si>
  <si>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</si>
  <si>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</si>
  <si>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</si>
  <si>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</si>
  <si>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</si>
  <si>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</si>
  <si>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</si>
  <si>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</si>
  <si>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</si>
  <si>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</si>
  <si>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</si>
  <si>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</si>
  <si>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</si>
  <si>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</si>
  <si>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</si>
  <si>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</si>
  <si>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</si>
  <si>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</si>
  <si>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</si>
  <si>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</si>
  <si>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</si>
  <si>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</si>
  <si>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</si>
  <si>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</si>
  <si>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</si>
  <si>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</si>
  <si>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</si>
  <si>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</si>
  <si>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</si>
  <si>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</si>
  <si>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</si>
  <si>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</si>
  <si>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</si>
  <si>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</si>
  <si>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</si>
  <si>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</si>
  <si>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</si>
  <si>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</si>
  <si>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</si>
  <si>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</si>
  <si>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</si>
  <si>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</si>
  <si>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</si>
  <si>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</si>
  <si>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</si>
  <si>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</si>
  <si>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</si>
  <si>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</si>
  <si>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</si>
  <si>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</si>
  <si>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</si>
  <si>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</si>
  <si>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</si>
  <si>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</si>
  <si>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</si>
  <si>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</si>
  <si>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</si>
  <si>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</si>
  <si>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</si>
  <si>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</si>
  <si>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</si>
  <si>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</si>
  <si>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</si>
  <si>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</si>
  <si>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</si>
  <si>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</si>
  <si>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</si>
  <si>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</si>
  <si>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</si>
  <si>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</si>
  <si>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</si>
  <si>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</si>
  <si>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</si>
  <si>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</si>
  <si>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</si>
  <si>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</si>
  <si>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</si>
  <si>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</si>
  <si>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</si>
  <si>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</si>
  <si>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</si>
  <si>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</si>
  <si>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</si>
  <si>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</si>
  <si>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</si>
  <si>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</si>
  <si>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</si>
  <si>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</si>
  <si>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</si>
  <si>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</si>
  <si>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</si>
  <si>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</si>
  <si>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</si>
  <si>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</si>
  <si>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</si>
  <si>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</si>
  <si>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</si>
  <si>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</si>
  <si>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</si>
  <si>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</si>
  <si>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</si>
  <si>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</si>
  <si>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</si>
  <si>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</si>
  <si>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</si>
  <si>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</si>
  <si>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</si>
  <si>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</si>
  <si>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</si>
  <si>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</si>
  <si>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</si>
  <si>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</si>
  <si>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</si>
  <si>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</si>
  <si>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</si>
  <si>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</si>
  <si>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</si>
  <si>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</si>
  <si>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</si>
  <si>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</si>
  <si>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</si>
  <si>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</si>
  <si>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</si>
  <si>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</si>
  <si>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</si>
  <si>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</si>
  <si>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</si>
  <si>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</si>
  <si>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</si>
  <si>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</si>
  <si>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</si>
  <si>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</si>
  <si>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</si>
  <si>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</si>
  <si>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</si>
  <si>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</si>
  <si>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</si>
  <si>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</si>
  <si>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</si>
  <si>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</si>
  <si>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</si>
  <si>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</si>
  <si>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</si>
  <si>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</si>
  <si>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</si>
  <si>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</si>
  <si>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</si>
  <si>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</si>
  <si>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</si>
  <si>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</si>
  <si>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</si>
  <si>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</si>
  <si>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</si>
  <si>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</si>
  <si>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</si>
  <si>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</si>
  <si>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</si>
  <si>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</si>
  <si>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</si>
  <si>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</si>
  <si>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</si>
  <si>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</si>
  <si>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</si>
  <si>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</si>
  <si>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</si>
  <si>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</si>
  <si>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</si>
  <si>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</si>
  <si>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</si>
  <si>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</si>
  <si>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</si>
  <si>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</si>
  <si>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</si>
  <si>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</si>
  <si>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</si>
  <si>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</si>
  <si>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</si>
  <si>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</si>
  <si>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</si>
  <si>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</si>
  <si>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</si>
  <si>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</si>
  <si>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</si>
  <si>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</si>
  <si>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</si>
  <si>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</si>
  <si>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</si>
  <si>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</si>
  <si>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</si>
  <si>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</si>
  <si>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</si>
  <si>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</si>
  <si>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</si>
  <si>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</si>
  <si>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</si>
  <si>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</si>
  <si>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</si>
  <si>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</si>
  <si>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</si>
  <si>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</si>
  <si>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</si>
  <si>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</si>
  <si>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</si>
  <si>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</si>
  <si>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</si>
  <si>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</si>
  <si>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</si>
  <si>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</si>
  <si>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</si>
  <si>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</si>
  <si>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</si>
  <si>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</si>
  <si>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</si>
  <si>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</si>
  <si>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</si>
  <si>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</si>
  <si>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</si>
  <si>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</si>
  <si>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</si>
  <si>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</si>
  <si>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</si>
  <si>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</si>
  <si>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</si>
  <si>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</si>
  <si>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</si>
  <si>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</si>
  <si>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</si>
  <si>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</si>
  <si>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</si>
  <si>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</si>
  <si>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</si>
  <si>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</si>
  <si>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</si>
  <si>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</si>
  <si>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</si>
  <si>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</si>
  <si>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</si>
  <si>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</si>
  <si>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</si>
  <si>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</si>
  <si>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</si>
  <si>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</si>
  <si>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</si>
  <si>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</si>
  <si>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</si>
  <si>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</si>
  <si>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</si>
  <si>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</si>
  <si>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</si>
  <si>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</si>
  <si>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</si>
  <si>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</si>
  <si>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</si>
  <si>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</si>
  <si>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</si>
  <si>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</si>
  <si>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</si>
  <si>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</si>
  <si>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</si>
  <si>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</si>
  <si>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</si>
  <si>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</si>
  <si>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</si>
  <si>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</si>
  <si>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</si>
  <si>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</si>
  <si>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</si>
  <si>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</si>
  <si>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</si>
  <si>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</si>
  <si>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</si>
  <si>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</si>
  <si>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</si>
  <si>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</si>
  <si>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</si>
  <si>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</si>
  <si>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</si>
  <si>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</si>
  <si>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</si>
  <si>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</si>
  <si>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</si>
  <si>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</si>
  <si>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</si>
  <si>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</si>
  <si>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</si>
  <si>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</si>
  <si>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</si>
  <si>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</si>
  <si>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</si>
  <si>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</si>
  <si>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</si>
  <si>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</si>
  <si>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</si>
  <si>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</si>
  <si>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</si>
  <si>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</si>
  <si>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</si>
  <si>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</si>
  <si>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</si>
  <si>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</si>
  <si>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</si>
  <si>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</si>
  <si>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</si>
  <si>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</si>
  <si>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</si>
  <si>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</si>
  <si>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</si>
  <si>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</si>
  <si>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</si>
  <si>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</si>
  <si>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</si>
  <si>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</si>
  <si>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</si>
  <si>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</si>
  <si>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</si>
  <si>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</si>
  <si>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</si>
  <si>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</si>
  <si>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</si>
  <si>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</si>
  <si>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</si>
  <si>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</si>
  <si>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</si>
  <si>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</si>
  <si>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</si>
  <si>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</si>
  <si>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</si>
  <si>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</si>
  <si>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</si>
  <si>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</si>
  <si>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</si>
  <si>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</si>
  <si>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</si>
  <si>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</si>
  <si>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</si>
  <si>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</si>
  <si>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</si>
  <si>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</si>
  <si>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</si>
  <si>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</si>
  <si>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</si>
  <si>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</si>
  <si>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</si>
  <si>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</si>
  <si>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</si>
  <si>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</si>
  <si>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</si>
  <si>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</si>
  <si>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</si>
  <si>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</si>
  <si>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</si>
  <si>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</si>
  <si>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</si>
  <si>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</si>
  <si>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</si>
  <si>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</si>
  <si>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</si>
  <si>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</si>
  <si>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</si>
  <si>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</si>
  <si>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</si>
  <si>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</si>
  <si>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</si>
  <si>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</si>
  <si>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</si>
  <si>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</si>
  <si>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</si>
  <si>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</si>
  <si>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</si>
  <si>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</si>
  <si>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</si>
  <si>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</si>
  <si>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</si>
  <si>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</si>
  <si>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</si>
  <si>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</si>
  <si>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</si>
  <si>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</si>
  <si>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</si>
  <si>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</si>
  <si>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</si>
  <si>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</si>
  <si>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</si>
  <si>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</si>
  <si>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</si>
  <si>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</si>
  <si>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</si>
  <si>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</si>
  <si>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</si>
  <si>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</si>
  <si>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</si>
  <si>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</si>
  <si>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</si>
  <si>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</si>
  <si>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</si>
  <si>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</si>
  <si>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</si>
  <si>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</si>
  <si>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</si>
  <si>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</si>
  <si>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</si>
  <si>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</si>
  <si>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</si>
  <si>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</si>
  <si>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</si>
  <si>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</si>
  <si>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</si>
  <si>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</si>
  <si>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</si>
  <si>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</si>
  <si>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</si>
  <si>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</si>
  <si>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</si>
  <si>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</si>
  <si>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</si>
  <si>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</si>
  <si>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</si>
  <si>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</si>
  <si>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</si>
  <si>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</si>
  <si>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</si>
  <si>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</si>
  <si>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</si>
  <si>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</si>
  <si>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</si>
  <si>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</si>
  <si>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</si>
  <si>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</si>
  <si>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</si>
  <si>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</si>
  <si>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</si>
  <si>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</si>
  <si>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</si>
  <si>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</si>
  <si>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</si>
  <si>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</si>
  <si>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</si>
  <si>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</si>
  <si>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</si>
  <si>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</si>
  <si>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</si>
  <si>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</si>
  <si>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</si>
  <si>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</si>
  <si>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</si>
  <si>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</si>
  <si>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</si>
  <si>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</si>
  <si>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</si>
  <si>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</si>
  <si>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</si>
  <si>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</si>
  <si>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</si>
  <si>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</si>
  <si>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</si>
  <si>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</si>
  <si>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</si>
  <si>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</si>
  <si>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</si>
  <si>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</si>
  <si>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</si>
  <si>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</si>
  <si>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</si>
  <si>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</si>
  <si>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</si>
  <si>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</si>
  <si>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</si>
  <si>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</si>
  <si>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</si>
  <si>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</si>
  <si>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</si>
  <si>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</si>
  <si>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</si>
  <si>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</si>
  <si>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</si>
  <si>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</si>
  <si>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</si>
  <si>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</si>
  <si>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</si>
  <si>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</si>
  <si>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</si>
  <si>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</si>
  <si>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</si>
  <si>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</si>
  <si>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</si>
  <si>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</si>
  <si>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</si>
  <si>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</si>
  <si>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</si>
  <si>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</si>
  <si>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</si>
  <si>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</si>
  <si>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</si>
  <si>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</si>
  <si>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</si>
  <si>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</si>
  <si>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</si>
  <si>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</si>
  <si>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</si>
  <si>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</si>
  <si>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</si>
  <si>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</si>
  <si>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</si>
  <si>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</si>
  <si>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</si>
  <si>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</si>
  <si>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</si>
  <si>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</si>
  <si>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</si>
  <si>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</si>
  <si>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</si>
  <si>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</si>
  <si>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</si>
  <si>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</si>
  <si>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</si>
  <si>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</si>
  <si>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</si>
  <si>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</si>
  <si>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</si>
  <si>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</si>
  <si>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</si>
  <si>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</si>
  <si>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</si>
  <si>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</si>
  <si>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</si>
  <si>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</si>
  <si>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</si>
  <si>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</si>
  <si>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</si>
  <si>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</si>
  <si>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</si>
  <si>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</si>
  <si>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</si>
  <si>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</si>
  <si>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</si>
  <si>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</si>
  <si>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</si>
  <si>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</si>
  <si>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</si>
  <si>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</si>
  <si>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</si>
  <si>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</si>
  <si>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</si>
  <si>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</si>
  <si>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</si>
  <si>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</si>
  <si>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</si>
  <si>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</si>
  <si>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</si>
  <si>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</si>
  <si>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</si>
  <si>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</si>
  <si>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</si>
  <si>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</si>
  <si>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</si>
  <si>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</si>
  <si>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</si>
  <si>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</si>
  <si>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</si>
  <si>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</si>
  <si>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</si>
  <si>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</si>
  <si>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</si>
  <si>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</si>
  <si>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</si>
  <si>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</si>
  <si>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</si>
  <si>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</si>
  <si>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</si>
  <si>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</si>
  <si>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</si>
  <si>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</si>
  <si>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</si>
  <si>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</si>
  <si>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</si>
  <si>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</si>
  <si>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</si>
  <si>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</si>
  <si>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</si>
  <si>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</si>
  <si>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</si>
  <si>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</si>
  <si>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</si>
  <si>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</si>
  <si>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</si>
  <si>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</si>
  <si>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</si>
  <si>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</si>
  <si>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</si>
  <si>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</si>
  <si>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</si>
  <si>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</si>
  <si>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</si>
  <si>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</si>
  <si>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</si>
  <si>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</si>
  <si>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</si>
  <si>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</si>
  <si>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</si>
  <si>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</si>
  <si>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</si>
  <si>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</si>
  <si>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</si>
  <si>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</si>
  <si>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</si>
  <si>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</si>
  <si>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</si>
  <si>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</si>
  <si>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</si>
  <si>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</si>
  <si>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</si>
  <si>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</si>
  <si>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</si>
  <si>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</si>
  <si>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</si>
  <si>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</si>
  <si>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</si>
  <si>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</si>
  <si>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</si>
  <si>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</si>
  <si>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</si>
  <si>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</si>
  <si>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</si>
  <si>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</si>
  <si>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</si>
  <si>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</si>
  <si>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</si>
  <si>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</si>
  <si>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</si>
  <si>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</si>
  <si>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</si>
  <si>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</si>
  <si>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</si>
  <si>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</si>
  <si>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</si>
  <si>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</si>
  <si>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</si>
  <si>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</si>
  <si>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</si>
  <si>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</si>
  <si>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</si>
  <si>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</si>
  <si>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</si>
  <si>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</si>
  <si>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</si>
  <si>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</si>
  <si>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</si>
  <si>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</si>
  <si>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</si>
  <si>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</si>
  <si>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</si>
  <si>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</si>
  <si>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</si>
  <si>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</si>
  <si>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</si>
  <si>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</si>
  <si>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</si>
  <si>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</si>
  <si>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</si>
  <si>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</si>
  <si>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</si>
  <si>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</si>
  <si>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</si>
  <si>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</si>
  <si>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</si>
  <si>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</si>
  <si>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</si>
  <si>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</si>
  <si>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</si>
  <si>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</si>
  <si>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</si>
  <si>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</si>
  <si>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</si>
  <si>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</si>
  <si>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</si>
  <si>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</si>
  <si>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</si>
  <si>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</si>
  <si>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</si>
  <si>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</si>
  <si>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</si>
  <si>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</si>
  <si>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</si>
  <si>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</si>
  <si>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</si>
  <si>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</si>
  <si>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</si>
  <si>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</si>
  <si>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</si>
  <si>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</si>
  <si>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</si>
  <si>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</si>
  <si>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</si>
  <si>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</si>
  <si>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</si>
  <si>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</si>
  <si>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</si>
  <si>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</si>
  <si>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</si>
  <si>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</si>
  <si>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</si>
  <si>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</si>
  <si>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</si>
  <si>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</si>
  <si>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</si>
  <si>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</si>
  <si>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</si>
  <si>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</si>
  <si>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</si>
  <si>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</si>
  <si>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</si>
  <si>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</si>
  <si>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</si>
  <si>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</si>
  <si>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</si>
  <si>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</si>
  <si>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</si>
  <si>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</si>
  <si>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</si>
  <si>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</si>
  <si>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</si>
  <si>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</si>
  <si>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</si>
  <si>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</si>
  <si>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</si>
  <si>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</si>
  <si>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</si>
  <si>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</si>
  <si>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</si>
  <si>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</si>
  <si>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</si>
  <si>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</si>
  <si>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</si>
  <si>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</si>
  <si>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</si>
  <si>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</si>
  <si>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</si>
  <si>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</si>
  <si>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</si>
  <si>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</si>
  <si>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</si>
  <si>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</si>
  <si>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</si>
  <si>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</si>
  <si>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</si>
  <si>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</si>
  <si>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</si>
  <si>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</si>
  <si>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</si>
  <si>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</si>
  <si>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</si>
  <si>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</si>
  <si>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</si>
  <si>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</si>
  <si>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</si>
  <si>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</si>
  <si>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</si>
  <si>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</si>
  <si>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</si>
  <si>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</si>
  <si>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</si>
  <si>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</si>
  <si>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</si>
  <si>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</si>
  <si>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</si>
  <si>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</si>
  <si>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</si>
  <si>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</si>
  <si>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</si>
  <si>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</si>
  <si>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</si>
  <si>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</si>
  <si>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</si>
  <si>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</si>
  <si>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</si>
  <si>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</si>
  <si>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</si>
  <si>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</si>
  <si>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</si>
  <si>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</si>
  <si>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</si>
  <si>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</si>
  <si>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</si>
  <si>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</si>
  <si>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</si>
  <si>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</si>
  <si>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</si>
  <si>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</si>
  <si>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</si>
  <si>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</si>
  <si>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</si>
  <si>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</si>
  <si>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</si>
  <si>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</si>
  <si>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</si>
  <si>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</si>
  <si>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</si>
  <si>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</si>
  <si>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</si>
  <si>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</si>
  <si>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</si>
  <si>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</si>
  <si>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</si>
  <si>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</si>
  <si>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</si>
  <si>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</si>
  <si>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</si>
  <si>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</si>
  <si>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</si>
  <si>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</si>
  <si>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</si>
  <si>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</si>
  <si>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</si>
  <si>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</si>
  <si>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</si>
  <si>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</si>
  <si>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</si>
  <si>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</si>
  <si>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</si>
  <si>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</si>
  <si>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</si>
  <si>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</si>
  <si>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</si>
  <si>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</si>
  <si>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</si>
  <si>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</si>
  <si>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</si>
  <si>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</si>
  <si>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</si>
  <si>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</si>
  <si>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</si>
  <si>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</si>
  <si>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</si>
  <si>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</si>
  <si>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</si>
  <si>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</si>
  <si>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</si>
  <si>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</si>
  <si>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</si>
  <si>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</si>
  <si>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</si>
  <si>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</si>
  <si>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</si>
  <si>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</si>
  <si>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</si>
  <si>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</si>
  <si>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</si>
  <si>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</si>
  <si>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</si>
  <si>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</si>
  <si>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</si>
  <si>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</si>
  <si>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</si>
  <si>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</si>
  <si>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</si>
  <si>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</si>
  <si>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</si>
  <si>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</si>
  <si>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</si>
  <si>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</si>
  <si>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</si>
  <si>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</si>
  <si>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</si>
  <si>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</si>
  <si>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</si>
  <si>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</si>
  <si>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</si>
  <si>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</si>
  <si>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</si>
  <si>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</si>
  <si>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</si>
  <si>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</si>
  <si>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</si>
  <si>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</si>
  <si>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</si>
  <si>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</si>
  <si>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</si>
  <si>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</si>
  <si>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</si>
  <si>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</si>
  <si>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</si>
  <si>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</si>
  <si>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</si>
  <si>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</si>
  <si>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</si>
  <si>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</si>
  <si>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</si>
  <si>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</si>
  <si>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</si>
  <si>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</si>
  <si>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</si>
  <si>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</si>
  <si>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</si>
  <si>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</si>
  <si>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</si>
  <si>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</si>
  <si>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</si>
  <si>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</si>
  <si>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</si>
  <si>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</si>
  <si>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</si>
  <si>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</si>
  <si>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</si>
  <si>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</si>
  <si>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</si>
  <si>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</si>
  <si>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</si>
  <si>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</si>
  <si>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</si>
  <si>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</si>
  <si>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</si>
  <si>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</si>
  <si>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</si>
  <si>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</si>
  <si>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</si>
  <si>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</si>
  <si>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</si>
  <si>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</si>
  <si>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</si>
  <si>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</si>
  <si>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</si>
  <si>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</si>
  <si>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</si>
  <si>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</si>
  <si>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</si>
  <si>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</si>
  <si>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</si>
  <si>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</si>
  <si>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</si>
  <si>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</si>
  <si>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</si>
  <si>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</si>
  <si>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</si>
  <si>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</si>
  <si>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</si>
  <si>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</si>
  <si>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</si>
  <si>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</si>
  <si>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</si>
  <si>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</si>
  <si>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</si>
  <si>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</si>
  <si>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</si>
  <si>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</si>
  <si>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</si>
  <si>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</si>
  <si>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</si>
  <si>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</si>
  <si>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</si>
  <si>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</si>
  <si>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</si>
  <si>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</si>
  <si>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</si>
  <si>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</si>
  <si>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</si>
  <si>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</si>
  <si>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</si>
  <si>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</si>
  <si>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</si>
  <si>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</si>
  <si>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</si>
  <si>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</si>
  <si>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</si>
  <si>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</si>
  <si>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</si>
  <si>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</si>
  <si>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</si>
  <si>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</si>
  <si>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</si>
  <si>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</si>
  <si>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</si>
  <si>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</si>
  <si>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</si>
  <si>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</si>
  <si>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</si>
  <si>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</si>
  <si>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</si>
  <si>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</si>
  <si>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</si>
  <si>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</si>
  <si>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</si>
  <si>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</si>
  <si>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</si>
  <si>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</si>
  <si>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</si>
  <si>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</si>
  <si>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</si>
  <si>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</si>
  <si>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</si>
  <si>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</si>
  <si>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</si>
  <si>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</si>
  <si>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</si>
  <si>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</si>
  <si>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</si>
  <si>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</si>
  <si>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</si>
  <si>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</si>
  <si>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</si>
  <si>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</si>
  <si>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</si>
  <si>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</si>
  <si>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</si>
  <si>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</si>
  <si>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</si>
  <si>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</si>
  <si>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</si>
  <si>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</si>
  <si>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</si>
  <si>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</si>
  <si>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</si>
  <si>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</si>
  <si>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</si>
  <si>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</si>
  <si>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</si>
  <si>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</si>
  <si>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</si>
  <si>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</si>
  <si>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</si>
  <si>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</si>
  <si>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</si>
  <si>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</si>
  <si>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</si>
  <si>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</si>
  <si>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</si>
  <si>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</si>
  <si>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</si>
  <si>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</si>
  <si>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</si>
  <si>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</si>
  <si>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</si>
  <si>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</si>
  <si>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</si>
  <si>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</si>
  <si>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</si>
  <si>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</si>
  <si>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</si>
  <si>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</si>
  <si>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</si>
  <si>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</si>
  <si>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</si>
  <si>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</si>
  <si>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</si>
  <si>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</si>
  <si>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</si>
  <si>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</si>
  <si>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</si>
  <si>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</si>
  <si>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</si>
  <si>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</si>
  <si>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</si>
  <si>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</si>
  <si>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</si>
  <si>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</si>
  <si>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</si>
  <si>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</si>
  <si>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</si>
  <si>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</si>
  <si>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</si>
  <si>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</si>
  <si>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</si>
  <si>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</si>
  <si>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</si>
  <si>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</si>
  <si>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</si>
  <si>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</si>
  <si>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</si>
  <si>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</si>
  <si>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</si>
  <si>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</si>
  <si>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</si>
  <si>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</si>
  <si>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</si>
  <si>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</si>
  <si>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</si>
  <si>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</si>
  <si>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</si>
  <si>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</si>
  <si>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</si>
  <si>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</si>
  <si>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</si>
  <si>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</si>
  <si>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</si>
  <si>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</si>
  <si>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</si>
  <si>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</si>
  <si>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</si>
  <si>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</si>
  <si>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</si>
  <si>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</si>
  <si>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</si>
  <si>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</si>
  <si>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</si>
  <si>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</si>
  <si>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</si>
  <si>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</si>
  <si>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</si>
  <si>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</si>
  <si>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</si>
  <si>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</si>
  <si>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</si>
  <si>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</si>
  <si>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</si>
  <si>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</si>
  <si>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</si>
  <si>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</si>
  <si>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</si>
  <si>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</si>
  <si>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</si>
  <si>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</si>
  <si>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</si>
  <si>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</si>
  <si>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</si>
  <si>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</si>
  <si>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</si>
  <si>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</si>
  <si>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</si>
  <si>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</si>
  <si>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</si>
  <si>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</si>
  <si>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</si>
  <si>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</si>
  <si>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</si>
  <si>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</si>
  <si>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</si>
  <si>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</si>
  <si>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</si>
  <si>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</si>
  <si>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</si>
  <si>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</si>
  <si>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</si>
  <si>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</si>
  <si>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</si>
  <si>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</si>
  <si>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</si>
  <si>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</si>
  <si>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</si>
  <si>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</si>
  <si>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</si>
  <si>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</si>
  <si>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</si>
  <si>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</si>
  <si>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</si>
  <si>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</si>
  <si>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</si>
  <si>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</si>
  <si>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</si>
  <si>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</si>
  <si>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</si>
  <si>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</si>
  <si>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</si>
  <si>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</si>
  <si>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</si>
  <si>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</si>
  <si>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</si>
  <si>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</si>
  <si>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</si>
  <si>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</si>
  <si>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</si>
  <si>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</si>
  <si>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</si>
  <si>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</si>
  <si>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</si>
  <si>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</si>
  <si>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</si>
  <si>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</si>
  <si>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</si>
  <si>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</si>
  <si>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</si>
  <si>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</si>
  <si>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</si>
  <si>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</si>
  <si>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</si>
  <si>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</si>
  <si>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</si>
  <si>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</si>
  <si>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</si>
  <si>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</si>
  <si>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</si>
  <si>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</si>
  <si>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</si>
  <si>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</si>
  <si>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</si>
  <si>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</si>
  <si>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</si>
  <si>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</si>
  <si>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</si>
  <si>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</si>
  <si>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</si>
  <si>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</si>
  <si>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</si>
  <si>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</si>
  <si>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</si>
  <si>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</si>
  <si>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</si>
  <si>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</si>
  <si>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</si>
  <si>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</si>
  <si>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</si>
  <si>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</si>
  <si>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</si>
  <si>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</si>
  <si>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</si>
  <si>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</si>
  <si>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</si>
  <si>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</si>
  <si>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</si>
  <si>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</si>
  <si>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</si>
  <si>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</si>
  <si>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</si>
  <si>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</si>
  <si>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</si>
  <si>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</si>
  <si>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</si>
  <si>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</si>
  <si>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</si>
  <si>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</si>
  <si>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</si>
  <si>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</si>
  <si>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</si>
  <si>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</si>
  <si>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</si>
  <si>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</si>
  <si>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</si>
  <si>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</si>
  <si>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</si>
  <si>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</si>
  <si>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</si>
  <si>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</si>
  <si>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</si>
  <si>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</si>
  <si>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</si>
  <si>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</si>
  <si>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</si>
  <si>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</si>
  <si>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</si>
  <si>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</si>
  <si>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</si>
  <si>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</si>
  <si>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</si>
  <si>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</si>
  <si>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</si>
  <si>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</si>
  <si>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</si>
  <si>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</si>
  <si>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</si>
  <si>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</si>
  <si>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</si>
  <si>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</si>
  <si>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</si>
  <si>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</si>
  <si>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</si>
  <si>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</si>
  <si>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</si>
  <si>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</si>
  <si>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</si>
  <si>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</si>
  <si>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</si>
  <si>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</si>
  <si>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</si>
  <si>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</si>
  <si>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</si>
  <si>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</si>
  <si>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</si>
  <si>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</si>
  <si>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</si>
  <si>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</si>
  <si>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</si>
  <si>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</si>
  <si>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</si>
  <si>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</si>
  <si>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</si>
  <si>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</si>
  <si>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</si>
  <si>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</si>
  <si>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</si>
  <si>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</si>
  <si>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</si>
  <si>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</si>
  <si>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</si>
  <si>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</si>
  <si>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</si>
  <si>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</si>
  <si>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</si>
  <si>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</si>
  <si>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</si>
  <si>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</si>
  <si>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</si>
  <si>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</si>
  <si>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</si>
  <si>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</si>
  <si>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</si>
  <si>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</si>
  <si>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</si>
  <si>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</si>
  <si>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</si>
  <si>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</si>
  <si>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</si>
  <si>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</si>
  <si>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</si>
  <si>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</si>
  <si>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</si>
  <si>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</si>
  <si>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</si>
  <si>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</si>
  <si>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</si>
  <si>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</si>
  <si>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</si>
  <si>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</si>
  <si>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</si>
  <si>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</si>
  <si>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</si>
  <si>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</si>
  <si>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</si>
  <si>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</si>
  <si>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</si>
  <si>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</si>
  <si>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</si>
  <si>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</si>
  <si>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</si>
  <si>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</si>
  <si>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</si>
  <si>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</si>
  <si>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</si>
  <si>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</si>
  <si>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</si>
  <si>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</si>
  <si>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</si>
  <si>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</si>
  <si>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</si>
  <si>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</si>
  <si>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</si>
  <si>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</si>
  <si>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</si>
  <si>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</si>
  <si>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</si>
  <si>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</si>
  <si>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</si>
  <si>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</si>
  <si>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</si>
  <si>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</si>
  <si>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</si>
  <si>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</si>
  <si>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</si>
  <si>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</si>
  <si>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</si>
  <si>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</si>
  <si>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</si>
  <si>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</si>
  <si>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</si>
  <si>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</si>
  <si>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</si>
  <si>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</si>
  <si>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</si>
  <si>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</si>
  <si>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</si>
  <si>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</si>
  <si>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</si>
  <si>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</si>
  <si>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</si>
  <si>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</si>
  <si>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</si>
  <si>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</si>
  <si>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</si>
  <si>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</si>
  <si>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</si>
  <si>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</si>
  <si>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</si>
  <si>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</si>
  <si>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</si>
  <si>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</si>
  <si>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</si>
  <si>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</si>
  <si>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</si>
  <si>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</si>
  <si>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</si>
  <si>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</si>
  <si>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</si>
  <si>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</si>
  <si>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</si>
  <si>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</si>
  <si>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</si>
  <si>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</si>
  <si>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</si>
  <si>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</si>
  <si>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</si>
  <si>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</si>
  <si>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</si>
  <si>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</si>
  <si>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</si>
  <si>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</si>
  <si>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</si>
  <si>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</si>
  <si>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</si>
  <si>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</si>
  <si>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</si>
  <si>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</si>
  <si>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</si>
  <si>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</si>
  <si>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</si>
  <si>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</si>
  <si>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</si>
  <si>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</si>
  <si>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</si>
  <si>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</si>
  <si>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</si>
  <si>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</si>
  <si>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</si>
  <si>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</si>
  <si>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</si>
  <si>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</si>
  <si>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</si>
  <si>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</si>
  <si>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</si>
  <si>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</si>
  <si>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</si>
  <si>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</si>
  <si>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</si>
  <si>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</si>
  <si>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</si>
  <si>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</si>
  <si>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</si>
  <si>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</si>
  <si>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</si>
  <si>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</si>
  <si>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</si>
  <si>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</si>
  <si>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</si>
  <si>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</si>
  <si>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</si>
  <si>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</si>
  <si>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</si>
  <si>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</si>
  <si>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</si>
  <si>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</si>
  <si>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</si>
  <si>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</si>
  <si>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</si>
  <si>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</si>
  <si>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</si>
  <si>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</si>
  <si>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</si>
  <si>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</si>
  <si>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</si>
  <si>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</si>
  <si>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</si>
  <si>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</si>
  <si>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</si>
  <si>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</si>
  <si>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</si>
  <si>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</si>
  <si>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</si>
  <si>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</si>
  <si>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</si>
  <si>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</si>
  <si>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</si>
  <si>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</si>
  <si>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</si>
  <si>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</si>
  <si>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</si>
  <si>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</si>
  <si>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</si>
  <si>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</si>
  <si>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</si>
  <si>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</si>
  <si>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</si>
  <si>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</si>
  <si>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</si>
  <si>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</si>
  <si>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</si>
  <si>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</si>
  <si>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</si>
  <si>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</si>
  <si>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</si>
  <si>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</si>
  <si>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</si>
  <si>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</si>
  <si>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</si>
  <si>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</si>
  <si>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</si>
  <si>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</si>
  <si>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</si>
  <si>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</si>
  <si>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</si>
  <si>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</si>
  <si>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</si>
  <si>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</si>
  <si>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</si>
  <si>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</si>
  <si>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</si>
  <si>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</si>
  <si>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</si>
  <si>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</si>
  <si>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</si>
  <si>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</si>
  <si>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</si>
  <si>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</si>
  <si>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</si>
  <si>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</si>
  <si>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</si>
  <si>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</si>
  <si>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</si>
  <si>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</si>
  <si>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</si>
  <si>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</si>
  <si>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</si>
  <si>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</si>
  <si>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</si>
  <si>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</si>
  <si>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</si>
  <si>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</si>
  <si>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</si>
  <si>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</si>
  <si>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</si>
  <si>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</si>
  <si>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</si>
  <si>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</si>
  <si>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</si>
  <si>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</si>
  <si>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</si>
  <si>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</si>
  <si>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</si>
  <si>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</si>
  <si>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</si>
  <si>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</si>
  <si>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</si>
  <si>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</si>
  <si>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</si>
  <si>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</si>
  <si>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</si>
  <si>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</si>
  <si>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</si>
  <si>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</si>
  <si>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</si>
  <si>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</si>
  <si>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</si>
  <si>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</si>
  <si>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</si>
  <si>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</si>
  <si>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</si>
  <si>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</si>
  <si>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</si>
  <si>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</si>
  <si>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</si>
  <si>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</si>
  <si>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</si>
  <si>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</si>
  <si>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</si>
  <si>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</si>
  <si>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</si>
  <si>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</si>
  <si>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</si>
  <si>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</si>
  <si>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</si>
  <si>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</si>
  <si>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</si>
  <si>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</si>
  <si>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</si>
  <si>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</si>
  <si>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</si>
  <si>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</si>
  <si>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</si>
  <si>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</si>
  <si>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</si>
  <si>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</si>
  <si>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</si>
  <si>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</si>
  <si>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</si>
  <si>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</si>
  <si>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</si>
  <si>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</si>
  <si>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</si>
  <si>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</si>
  <si>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</si>
  <si>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</si>
  <si>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</si>
  <si>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</si>
  <si>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</si>
  <si>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</si>
  <si>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</si>
  <si>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</si>
  <si>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</si>
  <si>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</si>
  <si>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</si>
  <si>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</si>
  <si>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</si>
  <si>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</si>
  <si>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</si>
  <si>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</si>
  <si>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</si>
  <si>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</si>
  <si>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</si>
  <si>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</si>
  <si>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</si>
  <si>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</si>
  <si>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</si>
  <si>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</si>
  <si>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</si>
  <si>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</si>
  <si>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</si>
  <si>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</si>
  <si>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</si>
  <si>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</si>
  <si>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</si>
  <si>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</si>
  <si>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</si>
  <si>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</si>
  <si>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</si>
  <si>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</si>
  <si>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</si>
  <si>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</si>
  <si>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</si>
  <si>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</si>
  <si>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</si>
  <si>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</si>
  <si>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</si>
  <si>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</si>
  <si>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</si>
  <si>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</si>
  <si>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</si>
  <si>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</si>
  <si>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</si>
  <si>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</si>
  <si>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</si>
  <si>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</si>
  <si>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</si>
  <si>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</si>
  <si>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</si>
  <si>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</si>
  <si>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</si>
  <si>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</si>
  <si>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</si>
  <si>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</si>
  <si>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</si>
  <si>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</si>
  <si>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</si>
  <si>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</si>
  <si>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</si>
  <si>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</si>
  <si>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</si>
  <si>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</si>
  <si>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</si>
  <si>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</si>
  <si>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</si>
  <si>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</si>
  <si>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</si>
  <si>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</si>
  <si>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</si>
  <si>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</si>
  <si>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</si>
  <si>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</si>
  <si>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</si>
  <si>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</si>
  <si>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</si>
  <si>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</si>
  <si>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</si>
  <si>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</si>
  <si>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</si>
  <si>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</si>
  <si>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</si>
  <si>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</si>
  <si>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</si>
  <si>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</si>
  <si>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</si>
  <si>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</si>
  <si>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</si>
  <si>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</si>
  <si>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</si>
  <si>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</si>
  <si>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</si>
  <si>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</si>
  <si>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</si>
  <si>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</si>
  <si>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</si>
  <si>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</si>
  <si>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</si>
  <si>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</si>
  <si>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</si>
  <si>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</si>
  <si>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</si>
  <si>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</si>
  <si>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</si>
  <si>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</si>
  <si>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</si>
  <si>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</si>
  <si>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</si>
  <si>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</si>
  <si>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</si>
  <si>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</si>
  <si>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</si>
  <si>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</si>
  <si>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</si>
  <si>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</si>
  <si>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</si>
  <si>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</si>
  <si>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</si>
  <si>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</si>
  <si>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</si>
  <si>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</si>
  <si>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</si>
  <si>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</si>
  <si>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</si>
  <si>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</si>
  <si>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</si>
  <si>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</si>
  <si>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</si>
  <si>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</si>
  <si>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</si>
  <si>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</si>
  <si>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</si>
  <si>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</si>
  <si>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</si>
  <si>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</si>
  <si>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</si>
  <si>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</si>
  <si>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</si>
  <si>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</si>
  <si>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</si>
  <si>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</si>
  <si>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</si>
  <si>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</si>
  <si>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</si>
  <si>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</si>
  <si>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</si>
  <si>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</si>
  <si>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</si>
  <si>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</si>
  <si>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</si>
  <si>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</si>
  <si>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</si>
  <si>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</si>
  <si>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</si>
  <si>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</si>
  <si>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</si>
  <si>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</si>
  <si>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</si>
  <si>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</si>
  <si>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</si>
  <si>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</si>
  <si>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</si>
  <si>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</si>
  <si>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</si>
  <si>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</si>
  <si>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</si>
  <si>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</si>
  <si>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</si>
  <si>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</si>
  <si>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</si>
  <si>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</si>
  <si>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</si>
  <si>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</si>
  <si>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</si>
  <si>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</si>
  <si>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</si>
  <si>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</si>
  <si>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</si>
  <si>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</si>
  <si>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</si>
  <si>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</si>
  <si>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</si>
  <si>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</si>
  <si>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</si>
  <si>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</si>
  <si>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</si>
  <si>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</si>
  <si>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</si>
  <si>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</si>
  <si>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</si>
  <si>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</si>
  <si>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</si>
  <si>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</si>
  <si>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</si>
  <si>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</si>
  <si>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</si>
  <si>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</si>
  <si>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</si>
  <si>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</si>
  <si>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</si>
  <si>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</si>
  <si>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</si>
  <si>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</si>
  <si>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</si>
  <si>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</si>
  <si>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</si>
  <si>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</si>
  <si>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</si>
  <si>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</si>
  <si>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</si>
  <si>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</si>
  <si>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</si>
  <si>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</si>
  <si>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</si>
  <si>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</si>
  <si>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</si>
  <si>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</si>
  <si>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</si>
  <si>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</si>
  <si>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</si>
  <si>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</si>
  <si>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</si>
  <si>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</si>
  <si>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</si>
  <si>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</si>
  <si>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</si>
  <si>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</si>
  <si>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</si>
  <si>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</si>
  <si>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</si>
  <si>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</si>
  <si>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</si>
  <si>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</si>
  <si>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</si>
  <si>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</si>
  <si>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</si>
  <si>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</si>
  <si>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</si>
  <si>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</si>
  <si>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</si>
  <si>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</si>
  <si>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</si>
  <si>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</si>
  <si>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</si>
  <si>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</si>
  <si>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</si>
  <si>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</si>
  <si>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</si>
  <si>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</si>
  <si>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</si>
  <si>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</si>
  <si>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</si>
  <si>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</si>
  <si>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</si>
  <si>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</si>
  <si>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</si>
  <si>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</si>
  <si>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</si>
  <si>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</si>
  <si>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</si>
  <si>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</si>
  <si>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</si>
  <si>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</si>
  <si>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</si>
  <si>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</si>
  <si>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</si>
  <si>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</si>
  <si>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</si>
  <si>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</si>
  <si>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</si>
  <si>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</si>
  <si>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</si>
  <si>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</si>
  <si>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</si>
  <si>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</si>
  <si>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</si>
  <si>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</si>
  <si>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</si>
  <si>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</si>
  <si>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</si>
  <si>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</si>
  <si>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</si>
  <si>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</si>
  <si>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</si>
  <si>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</si>
  <si>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</si>
  <si>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</si>
  <si>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</si>
  <si>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</si>
  <si>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</si>
  <si>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</si>
  <si>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</si>
  <si>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</si>
  <si>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</si>
  <si>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</si>
  <si>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</si>
  <si>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</si>
  <si>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</si>
  <si>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</si>
  <si>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</si>
  <si>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</si>
  <si>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</si>
  <si>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</si>
  <si>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</si>
  <si>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</si>
  <si>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</si>
  <si>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</si>
  <si>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</si>
  <si>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</si>
  <si>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</si>
  <si>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</si>
  <si>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</si>
  <si>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</si>
  <si>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</si>
  <si>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</si>
  <si>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</si>
  <si>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</si>
  <si>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</si>
  <si>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</si>
  <si>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</si>
  <si>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</si>
  <si>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</si>
  <si>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</si>
  <si>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</si>
  <si>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</si>
  <si>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</si>
  <si>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</si>
  <si>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</si>
  <si>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</si>
  <si>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</si>
  <si>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</si>
  <si>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</si>
  <si>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</si>
  <si>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</si>
  <si>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</si>
  <si>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</si>
  <si>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</si>
  <si>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</si>
  <si>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</si>
  <si>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</si>
  <si>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</si>
  <si>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</si>
  <si>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</si>
  <si>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</si>
  <si>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</si>
  <si>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</si>
  <si>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</si>
  <si>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</si>
  <si>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</si>
  <si>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</si>
  <si>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</si>
  <si>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</si>
  <si>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</si>
  <si>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</si>
  <si>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</si>
  <si>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</si>
  <si>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</si>
  <si>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</si>
  <si>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</si>
  <si>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</si>
  <si>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</si>
  <si>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</si>
  <si>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</si>
  <si>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</si>
  <si>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</si>
  <si>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</si>
  <si>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</si>
  <si>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</si>
  <si>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</si>
  <si>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</si>
  <si>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</si>
  <si>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</si>
  <si>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</si>
  <si>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</si>
  <si>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</si>
  <si>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</si>
  <si>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</si>
  <si>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</si>
  <si>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</si>
  <si>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</si>
  <si>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</si>
  <si>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</si>
  <si>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</si>
  <si>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</si>
  <si>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</si>
  <si>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</si>
  <si>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</si>
  <si>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</si>
  <si>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</si>
  <si>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</si>
  <si>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</si>
  <si>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</si>
  <si>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</si>
  <si>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</si>
  <si>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</si>
  <si>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</si>
  <si>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</si>
  <si>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</si>
  <si>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</si>
  <si>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</si>
  <si>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</si>
  <si>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</si>
  <si>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</si>
  <si>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</si>
  <si>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</si>
  <si>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</si>
  <si>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</si>
  <si>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</si>
  <si>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</si>
  <si>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</si>
  <si>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</si>
  <si>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</si>
  <si>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</si>
  <si>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</si>
  <si>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</si>
  <si>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</si>
  <si>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</si>
  <si>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</si>
  <si>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</si>
  <si>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</si>
  <si>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</si>
  <si>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</si>
  <si>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</si>
  <si>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</si>
  <si>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</si>
  <si>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</si>
  <si>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</si>
  <si>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</si>
  <si>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</si>
  <si>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</si>
  <si>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</si>
  <si>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</si>
  <si>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</si>
  <si>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</si>
  <si>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</si>
  <si>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</si>
  <si>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</si>
  <si>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</si>
  <si>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</si>
  <si>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</si>
  <si>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</si>
  <si>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</si>
  <si>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</si>
  <si>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</si>
  <si>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</si>
  <si>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</si>
  <si>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</si>
  <si>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</si>
  <si>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</si>
  <si>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</si>
  <si>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</si>
  <si>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</si>
  <si>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</si>
  <si>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</si>
  <si>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</si>
  <si>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</si>
  <si>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</si>
  <si>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</si>
  <si>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</si>
  <si>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</si>
  <si>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</si>
  <si>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</si>
  <si>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</si>
  <si>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</si>
  <si>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</si>
  <si>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</si>
  <si>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</si>
  <si>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</si>
  <si>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</si>
  <si>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</si>
  <si>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</si>
  <si>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</si>
  <si>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</si>
  <si>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</si>
  <si>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</si>
  <si>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</si>
  <si>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</si>
  <si>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</si>
  <si>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</si>
  <si>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</si>
  <si>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</si>
  <si>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</si>
  <si>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</si>
  <si>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</si>
  <si>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</si>
  <si>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</si>
  <si>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</si>
  <si>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</si>
  <si>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</si>
  <si>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</si>
  <si>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</si>
  <si>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</si>
  <si>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</si>
  <si>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</si>
  <si>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</si>
  <si>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</si>
  <si>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</si>
  <si>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</si>
  <si>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</si>
  <si>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</si>
  <si>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</si>
  <si>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</si>
  <si>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</si>
  <si>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</si>
  <si>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</si>
  <si>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</si>
  <si>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</si>
  <si>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</si>
  <si>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</si>
  <si>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</si>
  <si>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</si>
  <si>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</si>
  <si>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</si>
  <si>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</si>
  <si>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</si>
  <si>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</si>
  <si>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</si>
  <si>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</si>
  <si>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</si>
  <si>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</si>
  <si>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</si>
  <si>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</si>
  <si>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</si>
  <si>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</si>
  <si>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</si>
  <si>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</si>
  <si>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</si>
  <si>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</si>
  <si>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</si>
  <si>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</si>
  <si>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</si>
  <si>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</si>
  <si>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</si>
  <si>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</si>
  <si>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</si>
  <si>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</si>
  <si>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</si>
  <si>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</si>
  <si>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</si>
  <si>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</si>
  <si>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</si>
  <si>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</si>
  <si>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</si>
  <si>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</si>
  <si>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</si>
  <si>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</si>
  <si>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</si>
  <si>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</si>
  <si>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</si>
  <si>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</si>
  <si>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</si>
  <si>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</si>
  <si>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</si>
  <si>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</si>
  <si>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</si>
  <si>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</si>
  <si>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</si>
  <si>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</si>
  <si>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</si>
  <si>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</si>
  <si>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</si>
  <si>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</si>
  <si>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</si>
  <si>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</si>
  <si>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</si>
  <si>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</si>
  <si>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</si>
  <si>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</si>
  <si>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</si>
  <si>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</si>
  <si>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</si>
  <si>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</si>
  <si>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</si>
  <si>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</si>
  <si>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</si>
  <si>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</si>
  <si>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</si>
  <si>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</si>
  <si>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</si>
  <si>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</si>
  <si>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</si>
  <si>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</si>
  <si>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</si>
  <si>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</si>
  <si>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</si>
  <si>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</si>
  <si>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</si>
  <si>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</si>
  <si>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</si>
  <si>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</si>
  <si>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</si>
  <si>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</si>
  <si>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</si>
  <si>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</si>
  <si>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</si>
  <si>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</si>
  <si>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</si>
  <si>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</si>
  <si>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</si>
  <si>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</si>
  <si>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</si>
  <si>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</si>
  <si>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</si>
  <si>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</si>
  <si>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</si>
  <si>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</si>
  <si>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</si>
  <si>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</si>
  <si>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</si>
  <si>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</si>
  <si>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</si>
  <si>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</si>
  <si>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</si>
  <si>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</si>
  <si>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</si>
  <si>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</si>
  <si>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</si>
  <si>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</si>
  <si>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</si>
  <si>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</si>
  <si>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</si>
  <si>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</si>
  <si>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</si>
  <si>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</si>
  <si>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</si>
  <si>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</si>
  <si>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</si>
  <si>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</si>
  <si>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</si>
  <si>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</si>
  <si>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</si>
  <si>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</si>
  <si>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</si>
  <si>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</si>
  <si>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</si>
  <si>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</si>
  <si>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</si>
  <si>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</si>
  <si>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</si>
  <si>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</si>
  <si>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</si>
  <si>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</si>
  <si>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</si>
  <si>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</si>
  <si>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</si>
  <si>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</si>
  <si>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</si>
  <si>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</si>
  <si>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</si>
  <si>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</si>
  <si>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</si>
  <si>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</si>
  <si>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</si>
  <si>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</si>
  <si>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</si>
  <si>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</si>
  <si>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</si>
  <si>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</si>
  <si>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</si>
  <si>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</si>
  <si>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</si>
  <si>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</si>
  <si>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</si>
  <si>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</si>
  <si>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</si>
  <si>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</si>
  <si>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</si>
  <si>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</si>
  <si>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</si>
  <si>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</si>
  <si>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</si>
  <si>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</si>
  <si>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</si>
  <si>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</si>
  <si>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</si>
  <si>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</si>
  <si>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</si>
  <si>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</si>
  <si>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</si>
  <si>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</si>
  <si>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</si>
  <si>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</si>
  <si>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</si>
  <si>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</si>
  <si>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</si>
  <si>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</si>
  <si>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</si>
  <si>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</si>
  <si>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</si>
  <si>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</si>
  <si>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</si>
  <si>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</si>
  <si>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</si>
  <si>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</si>
  <si>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</si>
  <si>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</si>
  <si>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</si>
  <si>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</si>
  <si>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</si>
  <si>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</si>
  <si>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</si>
  <si>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</si>
  <si>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</si>
  <si>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</si>
  <si>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</si>
  <si>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</si>
  <si>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</si>
  <si>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</si>
  <si>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</si>
  <si>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</si>
  <si>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</si>
  <si>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</si>
  <si>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</si>
  <si>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</si>
  <si>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</si>
  <si>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</si>
  <si>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</si>
  <si>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</si>
  <si>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</si>
  <si>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</si>
  <si>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</si>
  <si>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</si>
  <si>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</si>
  <si>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</si>
  <si>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</si>
  <si>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</si>
  <si>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</si>
  <si>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</si>
  <si>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</si>
  <si>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</si>
  <si>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</si>
  <si>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</si>
  <si>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</si>
  <si>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</si>
  <si>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</si>
  <si>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</si>
  <si>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</si>
  <si>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</si>
  <si>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</si>
  <si>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</si>
  <si>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</si>
  <si>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</si>
  <si>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</si>
  <si>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</si>
  <si>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</si>
  <si>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</si>
  <si>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</si>
  <si>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</si>
  <si>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</si>
  <si>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</si>
  <si>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</si>
  <si>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</si>
  <si>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</si>
  <si>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</si>
  <si>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</si>
  <si>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</si>
  <si>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</si>
  <si>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</si>
  <si>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</si>
  <si>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</si>
  <si>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</si>
  <si>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</si>
  <si>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</si>
  <si>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</si>
  <si>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</si>
  <si>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</si>
  <si>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</si>
  <si>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</si>
  <si>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</si>
  <si>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</si>
  <si>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</si>
  <si>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</si>
  <si>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</si>
  <si>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</si>
  <si>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</si>
  <si>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</si>
  <si>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</si>
  <si>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</si>
  <si>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</si>
  <si>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</si>
  <si>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</si>
  <si>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</si>
  <si>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</si>
  <si>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</si>
  <si>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</si>
  <si>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</si>
  <si>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</si>
  <si>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</si>
  <si>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</si>
  <si>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</si>
  <si>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</si>
  <si>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</si>
  <si>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</si>
  <si>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</si>
  <si>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</si>
  <si>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</si>
  <si>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</si>
  <si>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</si>
  <si>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</si>
  <si>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</si>
  <si>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</si>
  <si>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</si>
  <si>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</si>
  <si>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</si>
  <si>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</si>
  <si>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</si>
  <si>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</si>
  <si>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</si>
  <si>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</si>
  <si>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</si>
  <si>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</si>
  <si>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</si>
  <si>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</si>
  <si>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</si>
  <si>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</si>
  <si>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</si>
  <si>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</si>
  <si>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</si>
  <si>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</si>
  <si>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</si>
  <si>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</si>
  <si>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</si>
  <si>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</si>
  <si>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</si>
  <si>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</si>
  <si>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</si>
  <si>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</si>
  <si>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</si>
  <si>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</si>
  <si>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</si>
  <si>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</si>
  <si>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</si>
  <si>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</si>
  <si>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</si>
  <si>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</si>
  <si>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</si>
  <si>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</si>
  <si>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</si>
  <si>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</si>
  <si>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</si>
  <si>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</si>
  <si>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</si>
  <si>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</si>
  <si>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</si>
  <si>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</si>
  <si>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</si>
  <si>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</si>
  <si>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</si>
  <si>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</si>
  <si>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</si>
  <si>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</si>
  <si>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</si>
  <si>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</si>
  <si>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</si>
  <si>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</si>
  <si>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</si>
  <si>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</si>
  <si>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</si>
  <si>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</si>
  <si>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</si>
  <si>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</si>
  <si>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</si>
  <si>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</si>
  <si>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</si>
  <si>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</si>
  <si>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</si>
  <si>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</si>
  <si>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</si>
  <si>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</si>
  <si>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</si>
  <si>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</si>
  <si>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</si>
  <si>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</si>
  <si>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</si>
  <si>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</si>
  <si>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</si>
  <si>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</si>
  <si>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</si>
  <si>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</si>
  <si>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</si>
  <si>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</si>
  <si>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</si>
  <si>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</si>
  <si>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</si>
  <si>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</si>
  <si>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</si>
  <si>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</si>
  <si>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</si>
  <si>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</si>
  <si>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</si>
  <si>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</si>
  <si>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</si>
  <si>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</si>
  <si>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</si>
  <si>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</si>
  <si>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</si>
  <si>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</si>
  <si>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</si>
  <si>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</si>
  <si>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</si>
  <si>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</si>
  <si>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</si>
  <si>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</si>
  <si>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</si>
  <si>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</si>
  <si>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</si>
  <si>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</si>
  <si>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</si>
  <si>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</si>
  <si>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</si>
  <si>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</si>
  <si>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</si>
  <si>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</si>
  <si>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</si>
  <si>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</si>
  <si>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</si>
  <si>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</si>
  <si>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</si>
  <si>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</si>
  <si>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</si>
  <si>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</si>
  <si>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</si>
  <si>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</si>
  <si>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</si>
  <si>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</si>
  <si>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</si>
  <si>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</si>
  <si>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</si>
  <si>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</si>
  <si>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</si>
  <si>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</si>
  <si>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</si>
  <si>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</si>
  <si>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</si>
  <si>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</si>
  <si>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</si>
  <si>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</si>
  <si>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</si>
  <si>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</si>
  <si>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</si>
  <si>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</si>
  <si>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</si>
  <si>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</si>
  <si>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</si>
  <si>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</si>
  <si>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</si>
  <si>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</si>
  <si>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</si>
  <si>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</si>
  <si>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</si>
  <si>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</si>
  <si>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</si>
  <si>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</si>
  <si>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</si>
  <si>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</si>
  <si>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</si>
  <si>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</si>
  <si>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</si>
  <si>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</si>
  <si>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</si>
  <si>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</si>
  <si>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</si>
  <si>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</si>
  <si>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</si>
  <si>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</si>
  <si>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</si>
  <si>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</si>
  <si>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</si>
  <si>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</si>
  <si>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</si>
  <si>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</si>
  <si>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</si>
  <si>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</si>
  <si>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</si>
  <si>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</si>
  <si>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</si>
  <si>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</si>
  <si>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</si>
  <si>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</si>
  <si>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</si>
  <si>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</si>
  <si>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</si>
  <si>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</si>
  <si>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</si>
  <si>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</si>
  <si>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</si>
  <si>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</si>
  <si>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</si>
  <si>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</si>
  <si>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</si>
  <si>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</si>
  <si>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</si>
  <si>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</si>
  <si>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</si>
  <si>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</si>
  <si>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</si>
  <si>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</si>
  <si>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</si>
  <si>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</si>
  <si>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</si>
  <si>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</si>
  <si>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</si>
  <si>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</si>
  <si>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</si>
  <si>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</si>
  <si>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</si>
  <si>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</si>
  <si>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</si>
  <si>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</si>
  <si>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</si>
  <si>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</si>
  <si>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</si>
  <si>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</si>
  <si>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</si>
  <si>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</si>
  <si>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</si>
  <si>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</si>
  <si>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</si>
  <si>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</si>
  <si>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</si>
  <si>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</si>
  <si>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</si>
  <si>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</si>
  <si>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</si>
  <si>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</si>
  <si>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</si>
  <si>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</si>
  <si>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</si>
  <si>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</si>
  <si>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</si>
  <si>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</si>
  <si>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</si>
  <si>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</si>
  <si>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</si>
  <si>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</si>
  <si>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</si>
  <si>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</si>
  <si>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</si>
  <si>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</si>
  <si>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</si>
  <si>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</si>
  <si>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</si>
  <si>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</si>
  <si>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</si>
  <si>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</si>
  <si>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</si>
  <si>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</si>
  <si>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</si>
  <si>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</si>
  <si>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</si>
  <si>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</si>
  <si>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</si>
  <si>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</si>
  <si>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</si>
  <si>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</si>
  <si>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</si>
  <si>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</si>
  <si>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</si>
  <si>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</si>
  <si>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</si>
  <si>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</si>
  <si>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</si>
  <si>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</si>
  <si>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</si>
  <si>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</si>
  <si>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</si>
  <si>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</si>
  <si>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</si>
  <si>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</si>
  <si>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</si>
  <si>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</si>
  <si>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</si>
  <si>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</si>
  <si>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</si>
  <si>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</si>
  <si>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</si>
  <si>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</si>
  <si>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</si>
  <si>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</si>
  <si>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</si>
  <si>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</si>
  <si>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</si>
  <si>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</si>
  <si>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</si>
  <si>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</si>
  <si>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</si>
  <si>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</si>
  <si>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</si>
  <si>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</si>
  <si>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</si>
  <si>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</si>
  <si>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</si>
  <si>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</si>
  <si>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</si>
  <si>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</si>
  <si>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</si>
  <si>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</si>
  <si>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</si>
  <si>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</si>
  <si>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</si>
  <si>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</si>
  <si>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</si>
  <si>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</si>
  <si>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</si>
  <si>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</si>
  <si>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</si>
  <si>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</si>
  <si>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</si>
  <si>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</si>
  <si>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</si>
  <si>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</si>
  <si>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</si>
  <si>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</si>
  <si>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</si>
  <si>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</si>
  <si>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</si>
  <si>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</si>
  <si>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</si>
  <si>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</si>
  <si>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</si>
  <si>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</si>
  <si>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</si>
  <si>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</si>
  <si>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</si>
  <si>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</si>
  <si>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</si>
  <si>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</si>
  <si>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</si>
  <si>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</si>
  <si>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</si>
  <si>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</si>
  <si>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</si>
  <si>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</si>
  <si>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</si>
  <si>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</si>
  <si>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</si>
  <si>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</si>
  <si>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</si>
  <si>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</si>
  <si>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</si>
  <si>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</si>
  <si>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</si>
  <si>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</si>
  <si>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</si>
  <si>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</si>
  <si>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</si>
  <si>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</si>
  <si>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</si>
  <si>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</si>
  <si>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</si>
  <si>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</si>
  <si>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</si>
  <si>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</si>
  <si>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</si>
  <si>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</si>
  <si>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</si>
  <si>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</si>
  <si>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</si>
  <si>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</si>
  <si>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</si>
  <si>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</si>
  <si>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</si>
  <si>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</si>
  <si>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</si>
  <si>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</si>
  <si>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</si>
  <si>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</si>
  <si>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</si>
  <si>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</si>
  <si>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</si>
  <si>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</si>
  <si>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</si>
  <si>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</si>
  <si>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</si>
  <si>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</si>
  <si>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</si>
  <si>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</si>
  <si>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</si>
  <si>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</si>
  <si>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</si>
  <si>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</si>
  <si>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</si>
  <si>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</si>
  <si>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</si>
  <si>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</si>
  <si>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</si>
  <si>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</si>
  <si>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</si>
  <si>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</si>
  <si>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</si>
  <si>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</si>
  <si>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</si>
  <si>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</si>
  <si>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</si>
  <si>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</si>
  <si>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</si>
  <si>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</si>
  <si>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</si>
  <si>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</si>
  <si>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</si>
  <si>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</si>
  <si>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</si>
  <si>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</si>
  <si>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</si>
  <si>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</si>
  <si>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</si>
  <si>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</si>
  <si>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</si>
  <si>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</si>
  <si>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</si>
  <si>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</si>
  <si>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</si>
  <si>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</si>
  <si>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</si>
  <si>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</si>
  <si>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</si>
  <si>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</si>
  <si>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</si>
  <si>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</si>
  <si>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</si>
  <si>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</si>
  <si>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</si>
  <si>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</si>
  <si>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</si>
  <si>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</si>
  <si>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</si>
  <si>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</si>
  <si>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</si>
  <si>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</si>
  <si>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</si>
  <si>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</si>
  <si>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</si>
  <si>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</si>
  <si>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</si>
  <si>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</si>
  <si>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</si>
  <si>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</si>
  <si>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</si>
  <si>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</si>
  <si>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</si>
  <si>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</si>
  <si>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</si>
  <si>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</si>
  <si>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</si>
  <si>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</si>
  <si>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</si>
  <si>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</si>
  <si>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</si>
  <si>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</si>
  <si>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</si>
  <si>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</si>
  <si>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</si>
  <si>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</si>
  <si>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</si>
  <si>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</si>
  <si>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</si>
  <si>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</si>
  <si>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</si>
  <si>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</si>
  <si>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</si>
  <si>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</si>
  <si>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</si>
  <si>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</si>
  <si>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</si>
  <si>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</si>
  <si>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</si>
  <si>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</si>
  <si>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</si>
  <si>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</si>
  <si>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</si>
  <si>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</si>
  <si>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</si>
  <si>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</si>
  <si>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</si>
  <si>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</si>
  <si>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</si>
  <si>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</si>
  <si>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</si>
  <si>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</si>
  <si>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</si>
  <si>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</si>
  <si>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</si>
  <si>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</si>
  <si>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</si>
  <si>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</si>
  <si>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</si>
  <si>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</si>
  <si>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</si>
  <si>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</si>
  <si>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</si>
  <si>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</si>
  <si>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</si>
  <si>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</si>
  <si>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</si>
  <si>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</si>
  <si>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</si>
  <si>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</si>
  <si>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</si>
  <si>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</si>
  <si>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</si>
  <si>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</si>
  <si>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</si>
  <si>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</si>
  <si>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</si>
  <si>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</si>
  <si>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</si>
  <si>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</si>
  <si>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</si>
  <si>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</si>
  <si>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</si>
  <si>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</si>
  <si>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</si>
  <si>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</si>
  <si>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</si>
  <si>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</si>
  <si>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</si>
  <si>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</si>
  <si>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</si>
  <si>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</si>
  <si>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</si>
  <si>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</si>
  <si>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</si>
  <si>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</si>
  <si>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</si>
  <si>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</si>
  <si>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</si>
  <si>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</si>
  <si>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</si>
  <si>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</si>
  <si>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</si>
  <si>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</si>
  <si>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</si>
  <si>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</si>
  <si>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</si>
  <si>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</si>
  <si>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</si>
  <si>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</si>
  <si>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</si>
  <si>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</si>
  <si>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</si>
  <si>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</si>
  <si>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</si>
  <si>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</si>
  <si>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</si>
  <si>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</si>
  <si>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</si>
  <si>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</si>
  <si>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</si>
  <si>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</si>
  <si>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</si>
  <si>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</si>
  <si>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</si>
  <si>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</si>
  <si>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</si>
  <si>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</si>
  <si>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</si>
  <si>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</si>
  <si>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</si>
  <si>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</si>
  <si>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</si>
  <si>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</si>
  <si>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</si>
  <si>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</si>
  <si>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</si>
  <si>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</si>
  <si>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</si>
  <si>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</si>
  <si>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</si>
  <si>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</si>
  <si>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</si>
  <si>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</si>
  <si>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</si>
  <si>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</si>
  <si>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</si>
  <si>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</si>
  <si>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</si>
  <si>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</si>
  <si>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</si>
  <si>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</si>
  <si>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</si>
  <si>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</si>
  <si>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</si>
  <si>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</si>
  <si>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</si>
  <si>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</si>
  <si>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</si>
  <si>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</si>
  <si>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</si>
  <si>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</si>
  <si>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</si>
  <si>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</si>
  <si>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</si>
  <si>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</si>
  <si>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</si>
  <si>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</si>
  <si>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</si>
  <si>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</si>
  <si>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</si>
  <si>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</si>
  <si>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</si>
  <si>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</si>
  <si>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</si>
  <si>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</si>
  <si>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</si>
  <si>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</si>
  <si>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</si>
  <si>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</si>
  <si>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</si>
  <si>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</si>
  <si>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</si>
  <si>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</si>
  <si>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</si>
  <si>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</si>
  <si>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</si>
  <si>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</si>
  <si>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</si>
  <si>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</si>
  <si>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</si>
  <si>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</si>
  <si>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</si>
  <si>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</si>
  <si>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</si>
  <si>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</si>
  <si>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</si>
  <si>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</si>
  <si>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</si>
  <si>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</si>
  <si>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</si>
  <si>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</si>
  <si>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</si>
  <si>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</si>
  <si>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</si>
  <si>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</si>
  <si>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</si>
  <si>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</si>
  <si>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</si>
  <si>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</si>
  <si>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</si>
  <si>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</si>
  <si>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</si>
  <si>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</si>
  <si>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</si>
  <si>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</si>
  <si>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</si>
  <si>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</si>
  <si>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</si>
  <si>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</si>
  <si>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</si>
  <si>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</si>
  <si>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</si>
  <si>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</si>
  <si>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</si>
  <si>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</si>
  <si>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</si>
  <si>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</si>
  <si>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</si>
  <si>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</si>
  <si>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</si>
  <si>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</si>
  <si>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</si>
  <si>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</si>
  <si>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</si>
  <si>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</si>
  <si>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</si>
  <si>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</si>
  <si>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</si>
  <si>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</si>
  <si>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</si>
  <si>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</si>
  <si>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</si>
  <si>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</si>
  <si>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</si>
  <si>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</si>
  <si>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</si>
  <si>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</si>
  <si>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</si>
  <si>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</si>
  <si>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</si>
  <si>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</si>
  <si>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</si>
  <si>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</si>
  <si>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</si>
  <si>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</si>
  <si>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</si>
  <si>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</si>
  <si>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</si>
  <si>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</si>
  <si>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</si>
  <si>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</si>
  <si>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</si>
  <si>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</si>
  <si>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</si>
  <si>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</si>
  <si>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</si>
  <si>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</si>
  <si>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</si>
  <si>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</si>
  <si>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</si>
  <si>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</si>
  <si>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</si>
  <si>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</si>
  <si>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</si>
  <si>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</si>
  <si>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</si>
  <si>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</si>
  <si>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</si>
  <si>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</si>
  <si>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</si>
  <si>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</si>
  <si>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</si>
  <si>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</si>
  <si>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</si>
  <si>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</si>
  <si>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</si>
  <si>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</si>
  <si>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</si>
  <si>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</si>
  <si>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</si>
  <si>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</si>
  <si>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</si>
  <si>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</si>
  <si>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</si>
  <si>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</si>
  <si>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</si>
  <si>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</si>
  <si>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</si>
  <si>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</si>
  <si>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</si>
  <si>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</si>
  <si>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</si>
  <si>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</si>
  <si>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</si>
  <si>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</si>
  <si>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</si>
  <si>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</si>
  <si>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</si>
  <si>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</si>
  <si>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</si>
  <si>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</si>
  <si>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</si>
  <si>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</si>
  <si>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</si>
  <si>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</si>
  <si>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</si>
  <si>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</si>
  <si>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</si>
  <si>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</si>
  <si>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</si>
  <si>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</si>
  <si>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</si>
  <si>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</si>
  <si>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</si>
  <si>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</si>
  <si>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</si>
  <si>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</si>
  <si>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</si>
  <si>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</si>
  <si>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</si>
  <si>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</si>
  <si>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</si>
  <si>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</si>
  <si>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</si>
  <si>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</si>
  <si>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</si>
  <si>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</si>
  <si>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</si>
  <si>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</si>
  <si>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</si>
  <si>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</si>
  <si>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</si>
  <si>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</si>
  <si>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</si>
  <si>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</si>
  <si>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</si>
  <si>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</si>
  <si>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</si>
  <si>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</si>
  <si>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</si>
  <si>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</si>
  <si>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</si>
  <si>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</si>
  <si>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</si>
  <si>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</si>
  <si>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</si>
  <si>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</si>
  <si>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</si>
  <si>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</si>
  <si>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</si>
  <si>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</si>
  <si>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</si>
  <si>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</si>
  <si>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</si>
  <si>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</si>
  <si>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</si>
  <si>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</si>
  <si>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</si>
  <si>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</si>
  <si>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</si>
  <si>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</si>
  <si>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</si>
  <si>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</si>
  <si>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</si>
  <si>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</si>
  <si>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</si>
  <si>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</si>
  <si>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</si>
  <si>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</si>
  <si>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</si>
  <si>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</si>
  <si>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</si>
  <si>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</si>
  <si>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</si>
  <si>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</si>
  <si>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</si>
  <si>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</si>
  <si>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</si>
  <si>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</si>
  <si>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</si>
  <si>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</si>
  <si>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</si>
  <si>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</si>
  <si>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</si>
  <si>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</si>
  <si>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</si>
  <si>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</si>
  <si>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</si>
  <si>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</si>
  <si>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</si>
  <si>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</si>
  <si>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</si>
  <si>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</si>
  <si>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</si>
  <si>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</si>
  <si>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</si>
  <si>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</si>
  <si>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</si>
  <si>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</si>
  <si>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</si>
  <si>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</si>
  <si>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</si>
  <si>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</si>
  <si>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</si>
  <si>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</si>
  <si>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</si>
  <si>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</si>
  <si>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</si>
  <si>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</si>
  <si>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</si>
  <si>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</si>
  <si>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</si>
  <si>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</si>
  <si>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</si>
  <si>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</si>
  <si>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</si>
  <si>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</si>
  <si>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</si>
  <si>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</si>
  <si>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</si>
  <si>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</si>
  <si>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</si>
  <si>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</si>
  <si>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</si>
  <si>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</si>
  <si>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</si>
  <si>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</si>
  <si>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</si>
  <si>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</si>
  <si>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</si>
  <si>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</si>
  <si>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</si>
  <si>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</si>
  <si>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</si>
  <si>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</si>
  <si>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</si>
  <si>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</si>
  <si>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</si>
  <si>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</si>
  <si>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</si>
  <si>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</si>
  <si>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</si>
  <si>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</si>
  <si>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</si>
  <si>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</si>
  <si>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</si>
  <si>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</si>
  <si>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</si>
  <si>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</si>
  <si>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</si>
  <si>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</si>
  <si>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</si>
  <si>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</si>
  <si>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</si>
  <si>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</si>
  <si>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</si>
  <si>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</si>
  <si>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</si>
  <si>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</si>
  <si>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</si>
  <si>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</si>
  <si>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</si>
  <si>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</si>
  <si>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</si>
  <si>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</si>
  <si>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</si>
  <si>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</si>
  <si>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</si>
  <si>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</si>
  <si>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</si>
  <si>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</si>
  <si>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</si>
  <si>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</si>
  <si>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</si>
  <si>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</si>
  <si>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</si>
  <si>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</si>
  <si>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</si>
  <si>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</si>
  <si>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</si>
  <si>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</si>
  <si>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</si>
  <si>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</si>
  <si>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</si>
  <si>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</si>
  <si>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</si>
  <si>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</si>
  <si>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</si>
  <si>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</si>
  <si>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</si>
  <si>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</si>
  <si>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</si>
  <si>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</si>
  <si>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</si>
  <si>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</si>
  <si>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</si>
  <si>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</si>
  <si>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</si>
  <si>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</si>
  <si>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</si>
  <si>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</si>
  <si>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</si>
  <si>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</si>
  <si>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</si>
  <si>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</si>
  <si>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</si>
  <si>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</si>
  <si>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</si>
  <si>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</si>
  <si>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</si>
  <si>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</si>
  <si>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</si>
  <si>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</si>
  <si>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</si>
  <si>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</si>
  <si>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</si>
  <si>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</si>
  <si>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</si>
  <si>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</si>
  <si>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</si>
  <si>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</si>
  <si>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</si>
  <si>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</si>
  <si>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</si>
  <si>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</si>
  <si>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</si>
  <si>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</si>
  <si>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</si>
  <si>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</si>
  <si>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</si>
  <si>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</si>
  <si>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</si>
  <si>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</si>
  <si>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</si>
  <si>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</si>
  <si>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</si>
  <si>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</si>
  <si>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</si>
  <si>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</si>
  <si>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</si>
  <si>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</si>
  <si>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</si>
  <si>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</si>
  <si>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</si>
  <si>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</si>
  <si>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</si>
  <si>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</si>
  <si>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</si>
  <si>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</si>
  <si>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</si>
  <si>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</si>
  <si>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</si>
  <si>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</si>
  <si>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</si>
  <si>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</si>
  <si>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</si>
  <si>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</si>
  <si>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</si>
  <si>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</si>
  <si>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</si>
  <si>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</si>
  <si>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</si>
  <si>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</si>
  <si>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</si>
  <si>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</si>
  <si>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</si>
  <si>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</si>
  <si>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</si>
  <si>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</si>
  <si>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</si>
  <si>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</si>
  <si>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</si>
  <si>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</si>
  <si>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</si>
  <si>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</si>
  <si>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</si>
  <si>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</si>
  <si>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</si>
  <si>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</si>
  <si>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</si>
  <si>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</si>
  <si>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</si>
  <si>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</si>
  <si>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</si>
  <si>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</si>
  <si>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</si>
  <si>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</si>
  <si>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</si>
  <si>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</si>
  <si>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</si>
  <si>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</si>
  <si>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</si>
  <si>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</si>
  <si>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</si>
  <si>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</si>
  <si>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</si>
  <si>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</si>
  <si>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</si>
  <si>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</si>
  <si>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</si>
  <si>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</si>
  <si>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</si>
  <si>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</si>
  <si>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</si>
  <si>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</si>
  <si>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</si>
  <si>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</si>
  <si>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</si>
  <si>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</si>
  <si>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</si>
  <si>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</si>
  <si>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</si>
  <si>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</si>
  <si>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</si>
  <si>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</si>
  <si>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</si>
  <si>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</si>
  <si>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</si>
  <si>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</si>
  <si>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</si>
  <si>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</si>
  <si>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</si>
  <si>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</si>
  <si>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</si>
  <si>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</si>
  <si>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</si>
  <si>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</si>
  <si>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</si>
  <si>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</si>
  <si>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</si>
  <si>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</si>
  <si>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</si>
  <si>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</si>
  <si>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</si>
  <si>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</si>
  <si>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</si>
  <si>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</si>
  <si>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</si>
  <si>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</si>
  <si>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</si>
  <si>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</si>
  <si>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</si>
  <si>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</si>
  <si>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</si>
  <si>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</si>
  <si>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</si>
  <si>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</si>
  <si>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</si>
  <si>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</si>
  <si>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</si>
  <si>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</si>
  <si>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</si>
  <si>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</si>
  <si>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</si>
  <si>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</si>
  <si>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</si>
  <si>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</si>
  <si>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</si>
  <si>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</si>
  <si>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</si>
  <si>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</si>
  <si>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</si>
  <si>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</si>
  <si>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</si>
  <si>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</si>
  <si>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</si>
  <si>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</si>
  <si>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</si>
  <si>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</si>
  <si>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</si>
  <si>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</si>
  <si>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</si>
  <si>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</si>
  <si>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</si>
  <si>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</si>
  <si>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</si>
  <si>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</si>
  <si>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</si>
  <si>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</si>
  <si>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</si>
  <si>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</si>
  <si>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</si>
  <si>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</si>
  <si>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</si>
  <si>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</si>
  <si>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</si>
  <si>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</si>
  <si>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</si>
  <si>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</si>
  <si>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</si>
  <si>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</si>
  <si>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</si>
  <si>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</si>
  <si>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</si>
  <si>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</si>
  <si>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</si>
  <si>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</si>
  <si>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</si>
  <si>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</si>
  <si>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</si>
  <si>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</si>
  <si>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</si>
  <si>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</si>
  <si>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</si>
  <si>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</si>
  <si>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</si>
  <si>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</si>
  <si>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</si>
  <si>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</si>
  <si>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</si>
  <si>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</si>
  <si>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</si>
  <si>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</si>
  <si>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</si>
  <si>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</si>
  <si>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</si>
  <si>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</si>
  <si>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</si>
  <si>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</si>
  <si>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</si>
  <si>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</si>
  <si>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</si>
  <si>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</si>
  <si>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</si>
  <si>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</si>
  <si>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</si>
  <si>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</si>
  <si>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</si>
  <si>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</si>
  <si>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</si>
  <si>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</si>
  <si>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</si>
  <si>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</si>
  <si>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</si>
  <si>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</si>
  <si>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</si>
  <si>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</si>
  <si>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</si>
  <si>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</si>
  <si>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</si>
  <si>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</si>
  <si>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</si>
  <si>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</si>
  <si>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</si>
  <si>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</si>
  <si>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</si>
  <si>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</si>
  <si>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</si>
  <si>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</si>
  <si>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</si>
  <si>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</si>
  <si>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</si>
  <si>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</si>
  <si>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</si>
  <si>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</si>
  <si>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</si>
  <si>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</si>
  <si>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</si>
  <si>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</si>
  <si>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</si>
  <si>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</si>
  <si>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</si>
  <si>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</si>
  <si>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</si>
  <si>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</si>
  <si>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</si>
  <si>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</si>
  <si>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</si>
  <si>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</si>
  <si>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</si>
  <si>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</si>
  <si>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</si>
  <si>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</si>
  <si>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</si>
  <si>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</si>
  <si>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</si>
  <si>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</si>
  <si>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</si>
  <si>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</si>
  <si>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</si>
  <si>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</si>
  <si>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</si>
  <si>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</si>
  <si>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</si>
  <si>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</si>
  <si>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</si>
  <si>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</si>
  <si>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</si>
  <si>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</si>
  <si>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</si>
  <si>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</si>
  <si>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</si>
  <si>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</si>
  <si>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</si>
  <si>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</si>
  <si>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</si>
  <si>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</si>
  <si>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</si>
  <si>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</si>
  <si>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</si>
  <si>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</si>
  <si>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</si>
  <si>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</si>
  <si>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</si>
  <si>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</si>
  <si>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</si>
  <si>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</si>
  <si>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</si>
  <si>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</si>
  <si>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</si>
  <si>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</si>
  <si>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</si>
  <si>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</si>
  <si>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</si>
  <si>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</si>
  <si>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</si>
  <si>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</si>
  <si>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</si>
  <si>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</si>
  <si>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</si>
  <si>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</si>
  <si>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</si>
  <si>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</si>
  <si>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</si>
  <si>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</si>
  <si>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</si>
  <si>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</si>
  <si>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</si>
  <si>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</si>
  <si>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</si>
  <si>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</si>
  <si>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</si>
  <si>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</si>
  <si>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</si>
  <si>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</si>
  <si>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</si>
  <si>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</si>
  <si>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</si>
  <si>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</si>
  <si>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</si>
  <si>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</si>
  <si>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</si>
  <si>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</si>
  <si>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</si>
  <si>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</si>
  <si>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</si>
  <si>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</si>
  <si>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</si>
  <si>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</si>
  <si>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</si>
  <si>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</si>
  <si>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</si>
  <si>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</si>
  <si>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</si>
  <si>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</si>
  <si>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</si>
  <si>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</si>
  <si>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</si>
  <si>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</si>
  <si>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</si>
  <si>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</si>
  <si>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</si>
  <si>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</si>
  <si>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</si>
  <si>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</si>
  <si>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</si>
  <si>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</si>
  <si>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</si>
  <si>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</si>
  <si>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</si>
  <si>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</si>
  <si>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</si>
  <si>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</si>
  <si>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</si>
  <si>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</si>
  <si>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</si>
  <si>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</si>
  <si>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</si>
  <si>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</si>
  <si>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</si>
  <si>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</si>
  <si>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</si>
  <si>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</si>
  <si>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</si>
  <si>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</si>
  <si>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</si>
  <si>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</si>
  <si>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</si>
  <si>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</si>
  <si>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</si>
  <si>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</si>
  <si>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</si>
  <si>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</si>
  <si>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</si>
  <si>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</si>
  <si>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</si>
  <si>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</si>
  <si>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</si>
  <si>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</si>
  <si>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</si>
  <si>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</si>
  <si>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</si>
  <si>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</si>
  <si>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</si>
  <si>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</si>
  <si>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</si>
  <si>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</si>
  <si>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</si>
  <si>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</si>
  <si>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</si>
  <si>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</si>
  <si>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</si>
  <si>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</si>
  <si>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</si>
  <si>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</si>
  <si>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</si>
  <si>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</si>
  <si>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</si>
  <si>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</si>
  <si>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</si>
  <si>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</si>
  <si>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</si>
  <si>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</si>
  <si>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</si>
  <si>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</si>
  <si>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</si>
  <si>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</si>
  <si>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</si>
  <si>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</si>
  <si>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</si>
  <si>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</si>
  <si>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</si>
  <si>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</si>
  <si>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</si>
  <si>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</si>
  <si>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</si>
  <si>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</si>
  <si>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</si>
  <si>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</si>
  <si>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</si>
  <si>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</si>
  <si>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</si>
  <si>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</si>
  <si>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</si>
  <si>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</si>
  <si>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</si>
  <si>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</si>
  <si>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</si>
  <si>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</si>
  <si>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</si>
  <si>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</si>
  <si>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</si>
  <si>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</si>
  <si>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</si>
  <si>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</si>
  <si>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</si>
  <si>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</si>
  <si>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</si>
  <si>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</si>
  <si>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</si>
  <si>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</si>
  <si>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</si>
  <si>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</si>
  <si>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</si>
  <si>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</si>
  <si>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</si>
  <si>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</si>
  <si>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</si>
  <si>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</si>
  <si>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</si>
  <si>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</si>
  <si>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</si>
  <si>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</si>
  <si>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</si>
  <si>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</si>
  <si>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</si>
  <si>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</si>
  <si>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</si>
  <si>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</si>
  <si>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</si>
  <si>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</si>
  <si>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</si>
  <si>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</si>
  <si>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</si>
  <si>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</si>
  <si>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</si>
  <si>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</si>
  <si>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</si>
  <si>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</si>
  <si>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</si>
  <si>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</si>
  <si>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</si>
  <si>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</si>
  <si>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</si>
  <si>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</si>
  <si>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</si>
  <si>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</si>
  <si>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</si>
  <si>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</si>
  <si>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</si>
  <si>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</si>
  <si>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</si>
  <si>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</si>
  <si>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</si>
  <si>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</si>
  <si>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</si>
  <si>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</si>
  <si>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</si>
  <si>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</si>
  <si>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</si>
  <si>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</si>
  <si>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</si>
  <si>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</si>
  <si>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</si>
  <si>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</si>
  <si>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</si>
  <si>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</si>
  <si>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</si>
  <si>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</si>
  <si>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</si>
  <si>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</si>
  <si>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</si>
  <si>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</si>
  <si>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</si>
  <si>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</si>
  <si>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</si>
  <si>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</si>
  <si>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</si>
  <si>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</si>
  <si>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</si>
  <si>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</si>
  <si>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</si>
  <si>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</si>
  <si>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</si>
  <si>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</si>
  <si>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</si>
  <si>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</si>
  <si>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</si>
  <si>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</si>
  <si>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</si>
  <si>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</si>
  <si>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</si>
  <si>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</si>
  <si>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</si>
  <si>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</si>
  <si>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</si>
  <si>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</si>
  <si>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</si>
  <si>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</si>
  <si>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</si>
  <si>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</si>
  <si>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</si>
  <si>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</si>
  <si>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</si>
  <si>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</si>
  <si>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</si>
  <si>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</si>
  <si>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</si>
  <si>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</si>
  <si>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</si>
  <si>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</si>
  <si>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</si>
  <si>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</si>
  <si>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</si>
  <si>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</si>
  <si>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</si>
  <si>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</si>
  <si>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</si>
  <si>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</si>
  <si>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</si>
  <si>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</si>
  <si>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</si>
  <si>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</si>
  <si>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</si>
  <si>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</si>
  <si>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</si>
  <si>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</si>
  <si>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</si>
  <si>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</si>
  <si>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</si>
  <si>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</si>
  <si>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</si>
  <si>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</si>
  <si>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</si>
  <si>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</si>
  <si>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</si>
  <si>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</si>
  <si>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</si>
  <si>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</si>
  <si>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</si>
  <si>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</si>
  <si>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</si>
  <si>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</si>
  <si>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</si>
  <si>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</si>
  <si>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</si>
  <si>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</si>
  <si>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</si>
  <si>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</si>
  <si>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</si>
  <si>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</si>
  <si>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</si>
  <si>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</si>
  <si>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</si>
  <si>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</si>
  <si>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</si>
  <si>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</si>
  <si>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</si>
  <si>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</si>
  <si>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</si>
  <si>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</si>
  <si>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</si>
  <si>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</si>
  <si>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</si>
  <si>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</si>
  <si>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</si>
  <si>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</si>
  <si>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</si>
  <si>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</si>
  <si>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</si>
  <si>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</si>
  <si>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</si>
  <si>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</si>
  <si>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</si>
  <si>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</si>
  <si>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</si>
  <si>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</si>
  <si>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</si>
  <si>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</si>
  <si>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</si>
  <si>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</si>
  <si>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</si>
  <si>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</si>
  <si>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</si>
  <si>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</si>
  <si>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</si>
  <si>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</si>
  <si>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</si>
  <si>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</si>
  <si>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</si>
  <si>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</si>
  <si>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</si>
  <si>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</si>
  <si>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</si>
  <si>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</si>
  <si>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</si>
  <si>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</si>
  <si>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</si>
  <si>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</si>
  <si>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</si>
  <si>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</si>
  <si>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</si>
  <si>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</si>
  <si>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</si>
  <si>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</si>
  <si>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</si>
  <si>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</si>
  <si>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</si>
  <si>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</si>
  <si>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</si>
  <si>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</si>
  <si>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</si>
  <si>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</si>
  <si>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</si>
  <si>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</si>
  <si>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</si>
  <si>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</si>
  <si>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</si>
  <si>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</si>
  <si>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</si>
  <si>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</si>
  <si>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</si>
  <si>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</si>
  <si>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</si>
  <si>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</si>
  <si>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</si>
  <si>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</si>
  <si>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</si>
  <si>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</si>
  <si>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</si>
  <si>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</si>
  <si>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</si>
  <si>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</si>
  <si>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</si>
  <si>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</si>
  <si>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</si>
  <si>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</si>
  <si>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</si>
  <si>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</si>
  <si>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</si>
  <si>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</si>
  <si>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</si>
  <si>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</si>
  <si>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</si>
  <si>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</si>
  <si>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</si>
  <si>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</si>
  <si>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</si>
  <si>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</si>
  <si>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</si>
  <si>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</si>
  <si>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</si>
  <si>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</si>
  <si>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</si>
  <si>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</si>
  <si>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</si>
  <si>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</si>
  <si>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</si>
  <si>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</si>
  <si>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</si>
  <si>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</si>
  <si>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</si>
  <si>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</si>
  <si>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</si>
  <si>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</si>
  <si>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</si>
  <si>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</si>
  <si>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</si>
  <si>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</si>
  <si>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</si>
  <si>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</si>
  <si>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</si>
  <si>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</si>
  <si>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</si>
  <si>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</si>
  <si>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</si>
  <si>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</si>
  <si>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</si>
  <si>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</si>
  <si>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</si>
  <si>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</si>
  <si>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</si>
  <si>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</si>
  <si>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</si>
  <si>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</si>
  <si>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</si>
  <si>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</si>
  <si>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</si>
  <si>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</si>
  <si>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</si>
  <si>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</si>
  <si>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</si>
  <si>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</si>
  <si>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</si>
  <si>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</si>
  <si>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</si>
  <si>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</si>
  <si>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</si>
  <si>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</si>
  <si>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</si>
  <si>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</si>
  <si>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</si>
  <si>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</si>
  <si>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</si>
  <si>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</si>
  <si>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</si>
  <si>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</si>
  <si>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</si>
  <si>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</si>
  <si>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</si>
  <si>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</si>
  <si>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</si>
  <si>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</si>
  <si>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</si>
  <si>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</si>
  <si>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</si>
  <si>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</si>
  <si>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</si>
  <si>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</si>
  <si>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</si>
  <si>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</si>
  <si>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</si>
  <si>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</si>
  <si>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</si>
  <si>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</si>
  <si>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</si>
  <si>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</si>
  <si>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</si>
  <si>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</si>
  <si>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</si>
  <si>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</si>
  <si>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</si>
  <si>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</si>
  <si>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</si>
  <si>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</si>
  <si>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</si>
  <si>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</si>
  <si>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</si>
  <si>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</si>
  <si>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</si>
  <si>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</si>
  <si>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</si>
  <si>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</si>
  <si>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</si>
  <si>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</si>
  <si>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</si>
  <si>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</si>
  <si>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</si>
  <si>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</si>
  <si>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</si>
  <si>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</si>
  <si>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</si>
  <si>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</si>
  <si>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</si>
  <si>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</si>
  <si>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</si>
  <si>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</si>
  <si>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</si>
  <si>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</si>
  <si>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</si>
  <si>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</si>
  <si>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</si>
  <si>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</si>
  <si>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</si>
  <si>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</si>
  <si>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</si>
  <si>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</si>
  <si>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</si>
  <si>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</si>
  <si>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</si>
  <si>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</si>
  <si>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</si>
  <si>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</si>
  <si>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</si>
  <si>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</si>
  <si>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</si>
  <si>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</si>
  <si>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</si>
  <si>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</si>
  <si>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</si>
  <si>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</si>
  <si>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</si>
  <si>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</si>
  <si>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</si>
  <si>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</si>
  <si>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</si>
  <si>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</si>
  <si>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</si>
  <si>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</si>
  <si>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</si>
  <si>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</si>
  <si>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</si>
  <si>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</si>
  <si>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</si>
  <si>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</si>
  <si>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</si>
  <si>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</si>
  <si>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</si>
  <si>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</si>
  <si>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</si>
  <si>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</si>
  <si>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</si>
  <si>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</si>
  <si>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</si>
  <si>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</si>
  <si>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</si>
  <si>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</si>
  <si>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</si>
  <si>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</si>
  <si>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</si>
  <si>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</si>
  <si>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</si>
  <si>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</si>
  <si>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</si>
  <si>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</si>
  <si>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</si>
  <si>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</si>
  <si>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</si>
  <si>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</si>
  <si>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</si>
  <si>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</si>
  <si>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</si>
  <si>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</si>
  <si>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</si>
  <si>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</si>
  <si>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</si>
  <si>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</si>
  <si>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</si>
  <si>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</si>
  <si>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</si>
  <si>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</si>
  <si>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</si>
  <si>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</si>
  <si>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</si>
  <si>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</si>
  <si>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</si>
  <si>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</si>
  <si>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</si>
  <si>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</si>
  <si>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</si>
  <si>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</si>
  <si>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</si>
  <si>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</si>
  <si>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</si>
  <si>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</si>
  <si>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</si>
  <si>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</si>
  <si>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</si>
  <si>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</si>
  <si>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</si>
  <si>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</si>
  <si>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</si>
  <si>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</si>
  <si>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</si>
  <si>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</si>
  <si>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</si>
  <si>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</si>
  <si>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</si>
  <si>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</si>
  <si>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</si>
  <si>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</si>
  <si>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</si>
  <si>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</si>
  <si>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</si>
  <si>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</si>
  <si>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</si>
  <si>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</si>
  <si>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</si>
  <si>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</si>
  <si>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</si>
  <si>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</si>
  <si>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</si>
  <si>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</si>
  <si>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</si>
  <si>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</si>
  <si>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</si>
  <si>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</si>
  <si>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</si>
  <si>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</si>
  <si>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</si>
  <si>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</si>
  <si>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</si>
  <si>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</si>
  <si>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</si>
  <si>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</si>
  <si>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</si>
  <si>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</si>
  <si>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</si>
  <si>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</si>
  <si>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</si>
  <si>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</si>
  <si>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</si>
  <si>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</si>
  <si>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</si>
  <si>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</si>
  <si>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</si>
  <si>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</si>
  <si>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</si>
  <si>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</si>
  <si>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</si>
  <si>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</si>
  <si>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</si>
  <si>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</si>
  <si>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</si>
  <si>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</si>
  <si>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</si>
  <si>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</si>
  <si>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</si>
  <si>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</si>
  <si>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</si>
  <si>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</si>
  <si>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</si>
  <si>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</si>
  <si>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</si>
  <si>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</si>
  <si>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</si>
  <si>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</si>
  <si>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</si>
  <si>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</si>
  <si>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</si>
  <si>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</si>
  <si>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</si>
  <si>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</si>
  <si>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</si>
  <si>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</si>
  <si>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</si>
  <si>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</si>
  <si>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</si>
  <si>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</si>
  <si>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</si>
  <si>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</si>
  <si>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</si>
  <si>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</si>
  <si>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</si>
  <si>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</si>
  <si>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</si>
  <si>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</si>
  <si>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</si>
  <si>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</si>
  <si>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</si>
  <si>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</si>
  <si>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</si>
  <si>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</si>
  <si>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</si>
  <si>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</si>
  <si>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</si>
  <si>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</si>
  <si>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</si>
  <si>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</si>
  <si>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</si>
  <si>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</si>
  <si>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</si>
  <si>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</si>
  <si>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</si>
  <si>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</si>
  <si>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</si>
  <si>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</si>
  <si>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</si>
  <si>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</si>
  <si>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</si>
  <si>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</si>
  <si>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</si>
  <si>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</si>
  <si>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</si>
  <si>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</si>
  <si>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</si>
  <si>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</si>
  <si>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</si>
  <si>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</si>
  <si>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</si>
  <si>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</si>
  <si>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</si>
  <si>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</si>
  <si>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</si>
  <si>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</si>
  <si>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</si>
  <si>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</si>
  <si>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</si>
  <si>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</si>
  <si>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</si>
  <si>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</si>
  <si>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</si>
  <si>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</si>
  <si>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</si>
  <si>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</si>
  <si>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</si>
  <si>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</si>
  <si>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</si>
  <si>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</si>
  <si>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</si>
  <si>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</si>
  <si>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</si>
  <si>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</si>
  <si>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</si>
  <si>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</si>
  <si>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</si>
  <si>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</si>
  <si>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</si>
  <si>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</si>
  <si>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</si>
  <si>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</si>
  <si>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</si>
  <si>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</si>
  <si>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</si>
  <si>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</si>
  <si>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</si>
  <si>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</si>
  <si>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</si>
  <si>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</si>
  <si>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</si>
  <si>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</si>
  <si>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</si>
  <si>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</si>
  <si>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</si>
  <si>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</si>
  <si>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</si>
  <si>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</si>
  <si>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</si>
  <si>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</si>
  <si>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</si>
  <si>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</si>
  <si>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</si>
  <si>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</si>
  <si>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</si>
  <si>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</si>
  <si>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</si>
  <si>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</si>
  <si>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</si>
  <si>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</si>
  <si>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</si>
  <si>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</si>
  <si>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</si>
  <si>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</si>
  <si>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</si>
  <si>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</si>
  <si>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</si>
  <si>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</si>
  <si>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</si>
  <si>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</si>
  <si>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</si>
  <si>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</si>
  <si>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</si>
  <si>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</si>
  <si>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</si>
  <si>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</si>
  <si>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</si>
  <si>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</si>
  <si>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</si>
  <si>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</si>
  <si>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</si>
  <si>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</si>
  <si>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</si>
  <si>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</si>
  <si>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</si>
  <si>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</si>
  <si>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</si>
  <si>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</si>
  <si>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</si>
  <si>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</si>
  <si>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</si>
  <si>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</si>
  <si>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</si>
  <si>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</si>
  <si>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</si>
  <si>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</si>
  <si>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</si>
  <si>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</si>
  <si>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</si>
  <si>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</si>
  <si>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</si>
  <si>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</si>
  <si>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</si>
  <si>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</si>
  <si>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</si>
  <si>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</si>
  <si>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</si>
  <si>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</si>
  <si>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</si>
  <si>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</si>
  <si>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</si>
  <si>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</si>
  <si>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</si>
  <si>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</si>
  <si>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</si>
  <si>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</si>
  <si>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</si>
  <si>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</si>
  <si>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</si>
  <si>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</si>
  <si>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</si>
  <si>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</si>
  <si>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</si>
  <si>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</si>
  <si>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</si>
  <si>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</si>
  <si>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</si>
  <si>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</si>
  <si>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</si>
  <si>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</si>
  <si>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</si>
  <si>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</si>
  <si>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</si>
  <si>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</si>
  <si>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</si>
  <si>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</si>
  <si>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</si>
  <si>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</si>
  <si>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</si>
  <si>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</si>
  <si>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</si>
  <si>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</si>
  <si>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</si>
  <si>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</si>
  <si>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</si>
  <si>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</si>
  <si>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</si>
  <si>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</si>
  <si>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</si>
  <si>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</si>
  <si>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</si>
  <si>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</si>
  <si>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</si>
  <si>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</si>
  <si>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</si>
  <si>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</si>
  <si>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</si>
  <si>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</si>
  <si>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</si>
  <si>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</si>
  <si>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</si>
  <si>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</si>
  <si>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</si>
  <si>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</si>
  <si>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</si>
  <si>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</si>
  <si>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</si>
  <si>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</si>
  <si>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</si>
  <si>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</si>
  <si>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</si>
  <si>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</si>
  <si>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</si>
  <si>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</si>
  <si>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</si>
  <si>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</si>
  <si>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</si>
  <si>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</si>
  <si>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</si>
  <si>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</si>
  <si>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</si>
  <si>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</si>
  <si>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</si>
  <si>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</si>
  <si>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</si>
  <si>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</si>
  <si>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</si>
  <si>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</si>
  <si>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</si>
  <si>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</si>
  <si>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</si>
  <si>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</si>
  <si>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</si>
  <si>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</si>
  <si>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</si>
  <si>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</si>
  <si>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</si>
  <si>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</si>
  <si>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</si>
  <si>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</si>
  <si>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</si>
  <si>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</si>
  <si>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</si>
  <si>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</si>
  <si>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</si>
  <si>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</si>
  <si>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</si>
  <si>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</si>
  <si>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</si>
  <si>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</si>
  <si>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</si>
  <si>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</si>
  <si>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</si>
  <si>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</si>
  <si>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</si>
  <si>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</si>
  <si>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</si>
  <si>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</si>
  <si>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</si>
  <si>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</si>
  <si>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</si>
  <si>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</si>
  <si>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</si>
  <si>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</si>
  <si>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</si>
  <si>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</si>
  <si>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</si>
  <si>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</si>
  <si>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</si>
  <si>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</si>
  <si>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</si>
  <si>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</si>
  <si>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</si>
  <si>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</si>
  <si>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</si>
  <si>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</si>
  <si>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</si>
  <si>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</si>
  <si>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</si>
  <si>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</si>
  <si>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</si>
  <si>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</si>
  <si>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</si>
  <si>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</si>
  <si>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</si>
  <si>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</si>
  <si>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</si>
  <si>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</si>
  <si>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</si>
  <si>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</si>
  <si>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</si>
  <si>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</si>
  <si>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</si>
  <si>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</si>
  <si>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</si>
  <si>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</si>
  <si>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</si>
  <si>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</si>
  <si>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</si>
  <si>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</si>
  <si>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</si>
  <si>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</si>
  <si>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</si>
  <si>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</si>
  <si>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</si>
  <si>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</si>
  <si>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</si>
  <si>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</si>
  <si>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</si>
  <si>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</si>
  <si>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</si>
  <si>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</si>
  <si>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</si>
  <si>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</si>
  <si>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</si>
  <si>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</si>
  <si>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</si>
  <si>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</si>
  <si>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</si>
  <si>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</si>
  <si>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</si>
  <si>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</si>
  <si>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</si>
  <si>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</si>
  <si>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</si>
  <si>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</si>
  <si>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</si>
  <si>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</si>
  <si>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</si>
  <si>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</si>
  <si>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</si>
  <si>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</si>
  <si>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</si>
  <si>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</si>
  <si>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</si>
  <si>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</si>
  <si>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</si>
  <si>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</si>
  <si>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</si>
  <si>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</si>
  <si>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</si>
  <si>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</si>
  <si>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</si>
  <si>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</si>
  <si>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</si>
  <si>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</si>
  <si>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</si>
  <si>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</si>
  <si>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</si>
  <si>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</si>
  <si>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</si>
  <si>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</si>
  <si>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</si>
  <si>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</si>
  <si>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</si>
  <si>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</si>
  <si>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</si>
  <si>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</si>
  <si>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</si>
  <si>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</si>
  <si>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</si>
  <si>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</si>
  <si>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</si>
  <si>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</si>
  <si>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</si>
  <si>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</si>
  <si>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</si>
  <si>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</si>
  <si>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</si>
  <si>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</si>
  <si>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</si>
  <si>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</si>
  <si>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</si>
  <si>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</si>
  <si>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</si>
  <si>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</si>
  <si>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</si>
  <si>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</si>
  <si>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</si>
  <si>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</si>
  <si>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</si>
  <si>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</si>
  <si>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</si>
  <si>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</si>
  <si>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</si>
  <si>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</si>
  <si>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</si>
  <si>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</si>
  <si>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</si>
  <si>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</si>
  <si>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</si>
  <si>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</si>
  <si>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</si>
  <si>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</si>
  <si>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</si>
  <si>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</si>
  <si>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</si>
  <si>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</si>
  <si>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</si>
  <si>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</si>
  <si>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</si>
  <si>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</si>
  <si>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</si>
  <si>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</si>
  <si>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</si>
  <si>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</si>
  <si>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</si>
  <si>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</si>
  <si>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</si>
  <si>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</si>
  <si>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</si>
  <si>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</si>
  <si>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</si>
  <si>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</si>
  <si>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</si>
  <si>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</si>
  <si>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</si>
  <si>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</si>
  <si>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</si>
  <si>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</si>
  <si>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</si>
  <si>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</si>
  <si>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</si>
  <si>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</si>
  <si>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</si>
  <si>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</si>
  <si>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</si>
  <si>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</si>
  <si>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</si>
  <si>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</si>
  <si>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</si>
  <si>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</si>
  <si>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</si>
  <si>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</si>
  <si>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</si>
  <si>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</si>
  <si>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</si>
  <si>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</si>
  <si>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</si>
  <si>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</si>
  <si>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</si>
  <si>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</si>
  <si>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</si>
  <si>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</si>
  <si>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</si>
  <si>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</si>
  <si>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</si>
  <si>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</si>
  <si>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</si>
  <si>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</si>
  <si>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</si>
  <si>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</si>
  <si>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</si>
  <si>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</si>
  <si>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</si>
  <si>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</si>
  <si>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</si>
  <si>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</si>
  <si>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</si>
  <si>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</si>
  <si>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</si>
  <si>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</si>
  <si>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</si>
  <si>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</si>
  <si>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</si>
  <si>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</si>
  <si>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</si>
  <si>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</si>
  <si>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</si>
  <si>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</si>
  <si>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</si>
  <si>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</si>
  <si>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</si>
  <si>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</si>
  <si>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</si>
  <si>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</si>
  <si>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</si>
  <si>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</si>
  <si>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</si>
  <si>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</si>
  <si>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</si>
  <si>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</si>
  <si>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</si>
  <si>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</si>
  <si>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</si>
  <si>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</si>
  <si>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</si>
  <si>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</si>
  <si>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</si>
  <si>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</si>
  <si>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</si>
  <si>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</si>
  <si>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</si>
  <si>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</si>
  <si>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</si>
  <si>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</si>
  <si>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</si>
  <si>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</si>
  <si>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</si>
  <si>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</si>
  <si>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</si>
  <si>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</si>
  <si>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</si>
  <si>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</si>
  <si>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</si>
  <si>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</si>
  <si>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</si>
  <si>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</si>
  <si>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</si>
  <si>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</si>
  <si>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</si>
  <si>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</si>
  <si>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</si>
  <si>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</si>
  <si>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</si>
  <si>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</si>
  <si>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</si>
  <si>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</si>
  <si>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</si>
  <si>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</si>
  <si>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</si>
  <si>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</si>
  <si>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</si>
  <si>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</si>
  <si>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</si>
  <si>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</si>
  <si>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</si>
  <si>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</si>
  <si>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</si>
  <si>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</si>
  <si>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</si>
  <si>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</si>
  <si>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</si>
  <si>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</si>
  <si>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</si>
  <si>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</si>
  <si>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</si>
  <si>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</si>
  <si>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</si>
  <si>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</si>
  <si>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</si>
  <si>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</si>
  <si>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</si>
  <si>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</si>
  <si>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</si>
  <si>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</si>
  <si>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</si>
  <si>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</si>
  <si>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</si>
  <si>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</si>
  <si>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</si>
  <si>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</si>
  <si>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</si>
  <si>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</si>
  <si>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</si>
  <si>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</si>
  <si>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</si>
  <si>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</si>
  <si>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</si>
  <si>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</si>
  <si>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</si>
  <si>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</si>
  <si>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</si>
  <si>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</si>
  <si>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</si>
  <si>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</si>
  <si>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</si>
  <si>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</si>
  <si>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</si>
  <si>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</si>
  <si>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</si>
  <si>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</si>
  <si>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</si>
  <si>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</si>
  <si>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</si>
  <si>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</si>
  <si>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</si>
  <si>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</si>
  <si>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</si>
  <si>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</si>
  <si>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</si>
  <si>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</si>
  <si>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</si>
  <si>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</si>
  <si>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</si>
  <si>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</si>
  <si>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</si>
  <si>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</si>
  <si>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</si>
  <si>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</si>
  <si>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</si>
  <si>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</si>
  <si>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</si>
  <si>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</si>
  <si>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</si>
  <si>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</si>
  <si>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</si>
  <si>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</si>
  <si>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</si>
  <si>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</si>
  <si>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</si>
  <si>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</si>
  <si>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</si>
  <si>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</si>
  <si>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</si>
  <si>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</si>
  <si>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</si>
  <si>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</si>
  <si>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</si>
  <si>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</si>
  <si>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</si>
  <si>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</si>
  <si>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</si>
  <si>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</si>
  <si>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</si>
  <si>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</si>
  <si>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</si>
  <si>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</si>
  <si>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</si>
  <si>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</si>
  <si>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</si>
  <si>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</si>
  <si>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</si>
  <si>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</si>
  <si>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</si>
  <si>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</si>
  <si>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</si>
  <si>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</si>
  <si>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</si>
  <si>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</si>
  <si>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</si>
  <si>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</si>
  <si>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</si>
  <si>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</si>
  <si>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</si>
  <si>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</si>
  <si>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</si>
  <si>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</si>
  <si>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</si>
  <si>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</si>
  <si>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</si>
  <si>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</si>
  <si>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</si>
  <si>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</si>
  <si>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</si>
  <si>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</si>
  <si>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</si>
  <si>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</si>
  <si>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</si>
  <si>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</si>
  <si>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</si>
  <si>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</si>
  <si>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</si>
  <si>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</si>
  <si>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</si>
  <si>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</si>
  <si>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</si>
  <si>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</si>
  <si>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</si>
  <si>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</si>
  <si>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</si>
  <si>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</si>
  <si>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</si>
  <si>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</si>
  <si>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</si>
  <si>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</si>
  <si>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</si>
  <si>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</si>
  <si>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</si>
  <si>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</si>
  <si>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</si>
  <si>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</si>
  <si>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</si>
  <si>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</si>
  <si>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</si>
  <si>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</si>
  <si>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</si>
  <si>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</si>
  <si>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</si>
  <si>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</si>
  <si>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</si>
  <si>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</si>
  <si>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</si>
  <si>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</si>
  <si>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</si>
  <si>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</si>
  <si>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</si>
  <si>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</si>
  <si>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</si>
  <si>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</si>
  <si>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</si>
  <si>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</si>
  <si>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</si>
  <si>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</si>
  <si>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</si>
  <si>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</si>
  <si>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</si>
  <si>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</si>
  <si>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</si>
  <si>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</si>
  <si>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</si>
  <si>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</si>
  <si>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</si>
  <si>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</si>
  <si>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</si>
  <si>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</si>
  <si>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</si>
  <si>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</si>
  <si>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</si>
  <si>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</si>
  <si>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</si>
  <si>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</si>
  <si>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</si>
  <si>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</si>
  <si>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</si>
  <si>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</si>
  <si>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</si>
  <si>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</si>
  <si>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</si>
  <si>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</si>
  <si>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</si>
  <si>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</si>
  <si>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</si>
  <si>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</si>
  <si>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</si>
  <si>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</si>
  <si>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</si>
  <si>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</si>
  <si>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</si>
  <si>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</si>
  <si>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</si>
  <si>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</si>
  <si>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</si>
  <si>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</si>
  <si>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</si>
  <si>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</si>
  <si>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</si>
  <si>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</si>
  <si>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</si>
  <si>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</si>
  <si>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</si>
  <si>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</si>
  <si>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</si>
  <si>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</si>
  <si>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</si>
  <si>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</si>
  <si>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</si>
  <si>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</si>
  <si>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</si>
  <si>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</si>
  <si>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</si>
  <si>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</si>
  <si>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</si>
  <si>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</si>
  <si>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</si>
  <si>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</si>
  <si>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</si>
  <si>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</si>
  <si>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</si>
  <si>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</si>
  <si>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</si>
  <si>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</si>
  <si>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</si>
  <si>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</si>
  <si>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</si>
  <si>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</si>
  <si>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</si>
  <si>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</si>
  <si>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</si>
  <si>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</si>
  <si>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</si>
  <si>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</si>
  <si>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</si>
  <si>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</si>
  <si>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</si>
  <si>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</si>
  <si>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</si>
  <si>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</si>
  <si>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</si>
  <si>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</si>
  <si>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</si>
  <si>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</si>
  <si>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</si>
  <si>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</si>
  <si>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</si>
  <si>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</si>
  <si>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</si>
  <si>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</si>
  <si>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</si>
  <si>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</si>
  <si>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</si>
  <si>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</si>
  <si>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</si>
  <si>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</si>
  <si>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</si>
  <si>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</si>
  <si>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</si>
  <si>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</si>
  <si>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</si>
  <si>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</si>
  <si>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</si>
  <si>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</si>
  <si>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</si>
  <si>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</si>
  <si>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</si>
  <si>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</si>
  <si>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</si>
  <si>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</si>
  <si>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</si>
  <si>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</si>
  <si>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</si>
  <si>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</si>
  <si>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</si>
  <si>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</si>
  <si>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</si>
  <si>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</si>
  <si>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</si>
  <si>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</si>
  <si>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</si>
  <si>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</si>
  <si>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</si>
  <si>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</si>
  <si>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</si>
  <si>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</si>
  <si>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</si>
  <si>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</si>
  <si>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</si>
  <si>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</si>
  <si>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</si>
  <si>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</si>
  <si>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</si>
  <si>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</si>
  <si>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</si>
  <si>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</si>
  <si>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</si>
  <si>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</si>
  <si>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</si>
  <si>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</si>
  <si>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</si>
  <si>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</si>
  <si>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</si>
  <si>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</si>
  <si>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</si>
  <si>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</si>
  <si>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</si>
  <si>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</si>
  <si>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</si>
  <si>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</si>
  <si>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</si>
  <si>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</si>
  <si>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</si>
  <si>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</si>
  <si>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</si>
  <si>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</si>
  <si>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</si>
  <si>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</si>
  <si>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</si>
  <si>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</si>
  <si>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</si>
  <si>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</si>
  <si>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</si>
  <si>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</si>
  <si>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</si>
  <si>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</si>
  <si>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</si>
  <si>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</si>
  <si>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</si>
  <si>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</si>
  <si>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</si>
  <si>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</si>
  <si>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</si>
  <si>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</si>
  <si>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</si>
  <si>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</si>
  <si>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</si>
  <si>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</si>
  <si>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</si>
  <si>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</si>
  <si>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</si>
  <si>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</si>
  <si>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</si>
  <si>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</si>
  <si>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</si>
  <si>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</si>
  <si>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</si>
  <si>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</si>
  <si>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</si>
  <si>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</si>
  <si>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</si>
  <si>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</si>
  <si>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</si>
  <si>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</si>
  <si>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</si>
  <si>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</si>
  <si>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</si>
  <si>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</si>
  <si>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</si>
  <si>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</si>
  <si>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</si>
  <si>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</si>
  <si>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</si>
  <si>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</si>
  <si>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</si>
  <si>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</si>
  <si>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</si>
  <si>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</si>
  <si>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</si>
  <si>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</si>
  <si>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</si>
  <si>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</si>
  <si>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</si>
  <si>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</si>
  <si>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</si>
  <si>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</si>
  <si>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</si>
  <si>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</si>
  <si>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</si>
  <si>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</si>
  <si>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</si>
  <si>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</si>
  <si>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</si>
  <si>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</si>
  <si>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</si>
  <si>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</si>
  <si>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</si>
  <si>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</si>
  <si>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</si>
  <si>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</si>
  <si>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</si>
  <si>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</si>
  <si>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</si>
  <si>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</si>
  <si>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</si>
  <si>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</si>
  <si>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</si>
  <si>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</si>
  <si>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</si>
  <si>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</si>
  <si>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</si>
  <si>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</si>
  <si>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</si>
  <si>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</si>
  <si>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</si>
  <si>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</si>
  <si>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</si>
  <si>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</si>
  <si>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</si>
  <si>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</si>
  <si>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</si>
  <si>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</si>
  <si>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</si>
  <si>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</si>
  <si>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</si>
  <si>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</si>
  <si>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</si>
  <si>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</si>
  <si>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</si>
  <si>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</si>
  <si>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</si>
  <si>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</si>
  <si>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</si>
  <si>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</si>
  <si>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</si>
  <si>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</si>
  <si>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</si>
  <si>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</si>
  <si>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</si>
  <si>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</si>
  <si>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</si>
  <si>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</si>
  <si>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</si>
  <si>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</si>
  <si>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</si>
  <si>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</si>
  <si>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</si>
  <si>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</si>
  <si>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</si>
  <si>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</si>
  <si>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</si>
  <si>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</si>
  <si>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</si>
  <si>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</si>
  <si>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</si>
  <si>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</si>
  <si>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</si>
  <si>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</si>
  <si>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</si>
  <si>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</si>
  <si>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</si>
  <si>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</si>
  <si>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</si>
  <si>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</si>
  <si>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</si>
  <si>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</si>
  <si>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</si>
  <si>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</si>
  <si>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</si>
  <si>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</si>
  <si>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</si>
  <si>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</si>
  <si>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</si>
  <si>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</si>
  <si>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</si>
  <si>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</si>
  <si>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</si>
  <si>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</si>
  <si>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</si>
  <si>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</si>
  <si>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</si>
  <si>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</si>
  <si>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</si>
  <si>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</si>
  <si>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</si>
  <si>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</si>
  <si>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</si>
  <si>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</si>
  <si>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</si>
  <si>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</si>
  <si>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</si>
  <si>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</si>
  <si>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</si>
  <si>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</si>
  <si>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</si>
  <si>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</si>
  <si>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</si>
  <si>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</si>
  <si>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</si>
  <si>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</si>
  <si>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</si>
  <si>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</si>
  <si>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</si>
  <si>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</si>
  <si>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</si>
  <si>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</si>
  <si>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</si>
  <si>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</si>
  <si>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</si>
  <si>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</si>
  <si>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</si>
  <si>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</si>
  <si>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</si>
  <si>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</si>
  <si>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</si>
  <si>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</si>
  <si>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</si>
  <si>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</si>
  <si>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</si>
  <si>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</si>
  <si>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</si>
  <si>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</si>
  <si>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</si>
  <si>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</si>
  <si>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</si>
  <si>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</si>
  <si>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</si>
  <si>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</si>
  <si>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</si>
  <si>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</si>
  <si>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</si>
  <si>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</si>
  <si>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</si>
  <si>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</si>
  <si>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</si>
  <si>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</si>
  <si>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</si>
  <si>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</si>
  <si>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</si>
  <si>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</si>
  <si>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</si>
  <si>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</si>
  <si>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</si>
  <si>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</si>
  <si>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</si>
  <si>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</si>
  <si>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</si>
  <si>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</si>
  <si>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</si>
  <si>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</si>
  <si>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</si>
  <si>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</si>
  <si>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</si>
  <si>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</si>
  <si>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</si>
  <si>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</si>
  <si>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</si>
  <si>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</si>
  <si>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</si>
  <si>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</si>
  <si>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</si>
  <si>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</si>
  <si>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</si>
  <si>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</si>
  <si>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</si>
  <si>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</si>
  <si>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</si>
  <si>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</si>
  <si>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</si>
  <si>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</si>
  <si>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</si>
  <si>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</si>
  <si>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</si>
  <si>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</si>
  <si>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</si>
  <si>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</si>
  <si>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</si>
  <si>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</si>
  <si>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</si>
  <si>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</si>
  <si>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</si>
  <si>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</si>
  <si>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</si>
  <si>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</si>
  <si>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</si>
  <si>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</si>
  <si>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</si>
  <si>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</si>
  <si>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</si>
  <si>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</si>
  <si>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</si>
  <si>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</si>
  <si>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</si>
  <si>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</si>
  <si>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</si>
  <si>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</si>
  <si>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</si>
  <si>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</si>
  <si>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</si>
  <si>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</si>
  <si>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</si>
  <si>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</si>
  <si>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</si>
  <si>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</si>
  <si>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</si>
  <si>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</si>
  <si>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</si>
  <si>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</si>
  <si>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</si>
  <si>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</si>
  <si>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</si>
  <si>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</si>
  <si>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</si>
  <si>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</si>
  <si>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</si>
  <si>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</si>
  <si>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</si>
  <si>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</si>
  <si>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</si>
  <si>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</si>
  <si>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</si>
  <si>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</si>
  <si>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</si>
  <si>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</si>
  <si>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</si>
  <si>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</si>
  <si>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</si>
  <si>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</si>
  <si>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</si>
  <si>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</si>
  <si>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</si>
  <si>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</si>
  <si>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</si>
  <si>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</si>
  <si>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</si>
  <si>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</si>
  <si>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</si>
  <si>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</si>
  <si>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</si>
  <si>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</si>
  <si>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</si>
  <si>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</si>
  <si>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</si>
  <si>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</si>
  <si>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</si>
  <si>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</si>
  <si>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</si>
  <si>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</si>
  <si>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</si>
  <si>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</si>
  <si>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</si>
  <si>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</si>
  <si>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</si>
  <si>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</si>
  <si>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</si>
  <si>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</si>
  <si>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</si>
  <si>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</si>
  <si>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</si>
  <si>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</si>
  <si>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</si>
  <si>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</si>
  <si>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</si>
  <si>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</si>
  <si>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</si>
  <si>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</si>
  <si>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</si>
  <si>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</si>
  <si>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</si>
  <si>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</si>
  <si>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</si>
  <si>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</si>
  <si>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</si>
  <si>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</si>
  <si>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</si>
  <si>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</si>
  <si>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</si>
  <si>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</si>
  <si>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</si>
  <si>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</si>
  <si>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</si>
  <si>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</si>
  <si>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</si>
  <si>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</si>
  <si>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</si>
  <si>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</si>
  <si>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</si>
  <si>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</si>
  <si>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</si>
  <si>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</si>
  <si>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</si>
  <si>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</si>
  <si>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</si>
  <si>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</si>
  <si>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</si>
  <si>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</si>
  <si>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</si>
  <si>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</si>
  <si>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</si>
  <si>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</si>
  <si>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</si>
  <si>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</si>
  <si>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</si>
  <si>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</si>
  <si>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</si>
  <si>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</si>
  <si>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</si>
  <si>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</si>
  <si>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</si>
  <si>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</si>
  <si>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</si>
  <si>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</si>
  <si>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</si>
  <si>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</si>
  <si>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</si>
  <si>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</si>
  <si>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</si>
  <si>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</si>
  <si>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</si>
  <si>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</si>
  <si>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</si>
  <si>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</si>
  <si>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</si>
  <si>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</si>
  <si>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</si>
  <si>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</si>
  <si>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</si>
  <si>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</si>
  <si>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</si>
  <si>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</si>
  <si>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</si>
  <si>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</si>
  <si>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</si>
  <si>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</si>
  <si>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</si>
  <si>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</si>
  <si>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</si>
  <si>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</si>
  <si>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</si>
  <si>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</si>
  <si>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</si>
  <si>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</si>
  <si>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</si>
  <si>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</si>
  <si>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</si>
  <si>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</si>
  <si>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</si>
  <si>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</si>
  <si>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</si>
  <si>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</si>
  <si>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</si>
  <si>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</si>
  <si>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</si>
  <si>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</si>
  <si>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</si>
  <si>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</si>
  <si>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</si>
  <si>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</si>
  <si>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</si>
  <si>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</si>
  <si>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</si>
  <si>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</si>
  <si>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</si>
  <si>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</si>
  <si>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</si>
  <si>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</si>
  <si>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</si>
  <si>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</si>
  <si>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</si>
  <si>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</si>
  <si>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</si>
  <si>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</si>
  <si>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</si>
  <si>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</si>
  <si>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</si>
  <si>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</si>
  <si>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</si>
  <si>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</si>
  <si>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</si>
  <si>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</si>
  <si>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</si>
  <si>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</si>
  <si>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</si>
  <si>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</si>
  <si>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</si>
  <si>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</si>
  <si>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</si>
  <si>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</si>
  <si>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</si>
  <si>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</si>
  <si>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</si>
  <si>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</si>
  <si>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</si>
  <si>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</si>
  <si>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</si>
  <si>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</si>
  <si>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</si>
  <si>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</si>
  <si>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</si>
  <si>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</si>
  <si>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</si>
  <si>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</si>
  <si>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</si>
  <si>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</si>
  <si>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</si>
  <si>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</si>
  <si>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</si>
  <si>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</si>
  <si>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</si>
  <si>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</si>
  <si>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</si>
  <si>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</si>
  <si>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</si>
  <si>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</si>
  <si>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</si>
  <si>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</si>
  <si>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</si>
  <si>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</si>
  <si>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</si>
  <si>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</si>
  <si>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</si>
  <si>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</si>
  <si>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</si>
  <si>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</si>
  <si>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</si>
  <si>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</si>
  <si>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</si>
  <si>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</si>
  <si>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</si>
  <si>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</si>
  <si>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</si>
  <si>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</si>
  <si>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</si>
  <si>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</si>
  <si>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</si>
  <si>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</si>
  <si>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</si>
  <si>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</si>
  <si>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</si>
  <si>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</si>
  <si>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</si>
  <si>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</si>
  <si>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</si>
  <si>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</si>
  <si>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</si>
  <si>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</si>
  <si>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</si>
  <si>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</si>
  <si>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</si>
  <si>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</si>
  <si>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</si>
  <si>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</si>
  <si>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</si>
  <si>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</si>
  <si>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</si>
  <si>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</si>
  <si>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</si>
  <si>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</si>
  <si>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</si>
  <si>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</si>
  <si>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</si>
  <si>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</si>
  <si>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</si>
  <si>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</si>
  <si>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</si>
  <si>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</si>
  <si>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</si>
  <si>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</si>
  <si>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</si>
  <si>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</si>
  <si>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</si>
  <si>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</si>
  <si>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</si>
  <si>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</si>
  <si>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</si>
  <si>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</si>
  <si>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</si>
  <si>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</si>
  <si>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</si>
  <si>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</si>
  <si>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</si>
  <si>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</si>
  <si>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</si>
  <si>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</si>
  <si>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</si>
  <si>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</si>
  <si>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</si>
  <si>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</si>
  <si>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</si>
  <si>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</si>
  <si>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</si>
  <si>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</si>
  <si>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</si>
  <si>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</si>
  <si>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</si>
  <si>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</si>
  <si>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</si>
  <si>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</si>
  <si>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</si>
  <si>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</si>
  <si>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</si>
  <si>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</si>
  <si>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</si>
  <si>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</si>
  <si>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</si>
  <si>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</si>
  <si>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</si>
  <si>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</si>
  <si>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</si>
  <si>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</si>
  <si>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</si>
  <si>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</si>
  <si>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</si>
  <si>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</si>
  <si>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</si>
  <si>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</si>
  <si>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</si>
  <si>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</si>
  <si>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</si>
  <si>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</si>
  <si>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</si>
  <si>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</si>
  <si>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</si>
  <si>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</si>
  <si>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</si>
  <si>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</si>
  <si>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</si>
  <si>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</si>
  <si>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</si>
  <si>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</si>
  <si>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</si>
  <si>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</si>
  <si>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</si>
  <si>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</si>
  <si>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</si>
  <si>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</si>
  <si>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</si>
  <si>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</si>
  <si>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</si>
  <si>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</si>
  <si>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</si>
  <si>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</si>
  <si>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</si>
  <si>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</si>
  <si>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</si>
  <si>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</si>
  <si>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</si>
  <si>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</si>
  <si>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</si>
  <si>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</si>
  <si>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</si>
  <si>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</si>
  <si>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</si>
  <si>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</si>
  <si>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</si>
  <si>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</si>
  <si>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</si>
  <si>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</si>
  <si>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</si>
  <si>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</si>
  <si>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</si>
  <si>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</si>
  <si>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</si>
  <si>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</si>
  <si>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</si>
  <si>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</si>
  <si>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</si>
  <si>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</si>
  <si>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</si>
  <si>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</si>
  <si>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</si>
  <si>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</si>
  <si>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</si>
  <si>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</si>
  <si>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</si>
  <si>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</si>
  <si>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</si>
  <si>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</si>
  <si>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</si>
  <si>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</si>
  <si>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</si>
  <si>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</si>
  <si>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</si>
  <si>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</si>
  <si>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</si>
  <si>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</si>
  <si>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</si>
  <si>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</si>
  <si>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</si>
  <si>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</si>
  <si>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</si>
  <si>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</si>
  <si>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</si>
  <si>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</si>
  <si>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</si>
  <si>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</si>
  <si>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</si>
  <si>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</si>
  <si>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</si>
  <si>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</si>
  <si>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</si>
  <si>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</si>
  <si>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</si>
  <si>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</si>
  <si>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</si>
  <si>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</si>
  <si>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</si>
  <si>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</si>
  <si>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</si>
  <si>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</si>
  <si>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</si>
  <si>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</si>
  <si>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</si>
  <si>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</si>
  <si>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</si>
  <si>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</si>
  <si>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</si>
  <si>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</si>
  <si>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</si>
  <si>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</si>
  <si>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</si>
  <si>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</si>
  <si>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</si>
  <si>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</si>
  <si>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</si>
  <si>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</si>
  <si>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</si>
  <si>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</si>
  <si>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</si>
  <si>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</si>
  <si>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</si>
  <si>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</si>
  <si>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</si>
  <si>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</si>
  <si>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</si>
  <si>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</si>
  <si>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</si>
  <si>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</si>
  <si>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</si>
  <si>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</si>
  <si>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</si>
  <si>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</si>
  <si>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</si>
  <si>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</si>
  <si>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</si>
  <si>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</si>
  <si>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</si>
  <si>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</si>
  <si>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</si>
  <si>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</si>
  <si>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</si>
  <si>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</si>
  <si>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</si>
  <si>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</si>
  <si>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</si>
  <si>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</si>
  <si>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</si>
  <si>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</si>
  <si>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</si>
  <si>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</si>
  <si>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</si>
  <si>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</si>
  <si>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</si>
  <si>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</si>
  <si>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</si>
  <si>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</si>
  <si>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</si>
  <si>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</si>
  <si>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</si>
  <si>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</si>
  <si>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</si>
  <si>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</si>
  <si>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</si>
  <si>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</si>
  <si>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</si>
  <si>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</si>
  <si>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</si>
  <si>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</si>
  <si>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</si>
  <si>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</si>
  <si>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</si>
  <si>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</si>
  <si>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</si>
  <si>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</si>
  <si>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</si>
  <si>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</si>
  <si>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</si>
  <si>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</si>
  <si>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</si>
  <si>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</si>
  <si>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</si>
  <si>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</si>
  <si>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</si>
  <si>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</si>
  <si>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</si>
  <si>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</si>
  <si>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</si>
  <si>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</si>
  <si>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</si>
  <si>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</si>
  <si>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</si>
  <si>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</si>
  <si>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</si>
  <si>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</si>
  <si>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</si>
  <si>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</si>
  <si>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</si>
  <si>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</si>
  <si>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</si>
  <si>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</si>
  <si>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</si>
  <si>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</si>
  <si>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</si>
  <si>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</si>
  <si>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</si>
  <si>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</si>
  <si>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</si>
  <si>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</si>
  <si>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</si>
  <si>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</si>
  <si>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</si>
  <si>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</si>
  <si>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</si>
  <si>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</si>
  <si>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</si>
  <si>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</si>
  <si>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</si>
  <si>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</si>
  <si>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</si>
  <si>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</si>
  <si>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</si>
  <si>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</si>
  <si>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</si>
  <si>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</si>
  <si>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</si>
  <si>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</si>
  <si>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</si>
  <si>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</si>
  <si>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</si>
  <si>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</si>
  <si>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</si>
  <si>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</si>
  <si>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</si>
  <si>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</si>
  <si>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</si>
  <si>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</si>
  <si>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</si>
  <si>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</si>
  <si>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</si>
  <si>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</si>
  <si>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</si>
  <si>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</si>
  <si>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</si>
  <si>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</si>
  <si>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</si>
  <si>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</si>
  <si>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</si>
  <si>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</si>
  <si>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</si>
  <si>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</si>
  <si>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</si>
  <si>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</si>
  <si>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</si>
  <si>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</si>
  <si>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</si>
  <si>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</si>
  <si>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</si>
  <si>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</si>
  <si>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</si>
  <si>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</si>
  <si>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</si>
  <si>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</si>
  <si>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</si>
  <si>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</si>
  <si>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</si>
  <si>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</si>
  <si>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</si>
  <si>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</si>
  <si>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</si>
  <si>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</si>
  <si>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</si>
  <si>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</si>
  <si>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</si>
  <si>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</si>
  <si>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</si>
  <si>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</si>
  <si>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</si>
  <si>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</si>
  <si>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</si>
  <si>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</si>
  <si>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</si>
  <si>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</si>
  <si>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</si>
  <si>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</si>
  <si>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</si>
  <si>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</si>
  <si>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</si>
  <si>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</si>
  <si>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</si>
  <si>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</si>
  <si>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</si>
  <si>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</si>
  <si>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</si>
  <si>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</si>
  <si>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</si>
  <si>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</si>
  <si>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</si>
  <si>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</si>
  <si>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</si>
  <si>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</si>
  <si>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</si>
  <si>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</si>
  <si>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</si>
  <si>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</si>
  <si>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</si>
  <si>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</si>
  <si>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</si>
  <si>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</si>
  <si>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</si>
  <si>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</si>
  <si>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</si>
  <si>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</si>
  <si>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</si>
  <si>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</si>
  <si>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</si>
  <si>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</si>
  <si>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</si>
  <si>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</si>
  <si>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</si>
  <si>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</si>
  <si>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</si>
  <si>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</si>
  <si>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</si>
  <si>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</si>
  <si>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</si>
  <si>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</si>
  <si>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</si>
  <si>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</si>
  <si>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</si>
  <si>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</si>
  <si>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</si>
  <si>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</si>
  <si>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</si>
  <si>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</si>
  <si>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</si>
  <si>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</si>
  <si>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</si>
  <si>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</si>
  <si>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</si>
  <si>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</si>
  <si>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</si>
  <si>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</si>
  <si>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</si>
  <si>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</si>
  <si>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</si>
  <si>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</si>
  <si>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</si>
  <si>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</si>
  <si>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</si>
  <si>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</si>
  <si>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</si>
  <si>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</si>
  <si>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</si>
  <si>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</si>
  <si>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</si>
  <si>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</si>
  <si>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</si>
  <si>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</si>
  <si>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</si>
  <si>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</si>
  <si>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</si>
  <si>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</si>
  <si>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</si>
  <si>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</si>
  <si>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</si>
  <si>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</si>
  <si>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</si>
  <si>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</si>
  <si>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</si>
  <si>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</si>
  <si>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</si>
  <si>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</si>
  <si>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</si>
  <si>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</si>
  <si>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</si>
  <si>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</si>
  <si>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</si>
  <si>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</si>
  <si>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</si>
  <si>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</si>
  <si>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</si>
  <si>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</si>
  <si>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</si>
  <si>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</si>
  <si>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</si>
  <si>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</si>
  <si>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</si>
  <si>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</si>
  <si>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</si>
  <si>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</si>
  <si>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</si>
  <si>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</si>
  <si>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</si>
  <si>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</si>
  <si>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</si>
  <si>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</si>
  <si>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</si>
  <si>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</si>
  <si>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</si>
  <si>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</si>
  <si>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</si>
  <si>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</si>
  <si>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</si>
  <si>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</si>
  <si>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</si>
  <si>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</si>
  <si>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</si>
  <si>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</si>
  <si>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</si>
  <si>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</si>
  <si>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</si>
  <si>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</si>
  <si>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</si>
  <si>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</si>
  <si>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</si>
  <si>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</si>
  <si>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</si>
  <si>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</si>
  <si>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</si>
  <si>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</si>
  <si>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</si>
  <si>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</si>
  <si>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</si>
  <si>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</si>
  <si>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</si>
  <si>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</si>
  <si>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</si>
  <si>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</si>
  <si>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</si>
  <si>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</si>
  <si>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</si>
  <si>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</si>
  <si>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</si>
  <si>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</si>
  <si>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</si>
  <si>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</si>
  <si>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</si>
  <si>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</si>
  <si>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</si>
  <si>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</si>
  <si>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</si>
  <si>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</si>
  <si>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</si>
  <si>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</si>
  <si>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</si>
  <si>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</si>
  <si>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</si>
  <si>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</si>
  <si>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</si>
  <si>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</si>
  <si>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</si>
  <si>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</si>
  <si>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</si>
  <si>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</si>
  <si>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</si>
  <si>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</si>
  <si>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</si>
  <si>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</si>
  <si>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</si>
  <si>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</si>
  <si>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</si>
  <si>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</si>
  <si>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</si>
  <si>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</si>
  <si>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</si>
  <si>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</si>
  <si>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</si>
  <si>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</si>
  <si>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</si>
  <si>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</si>
  <si>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</si>
  <si>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</si>
  <si>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</si>
  <si>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</si>
  <si>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</si>
  <si>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</si>
  <si>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</si>
  <si>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</si>
  <si>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</si>
  <si>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</si>
  <si>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</si>
  <si>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</si>
  <si>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</si>
  <si>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</si>
  <si>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</si>
  <si>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</si>
  <si>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</si>
  <si>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</si>
  <si>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</si>
  <si>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</si>
  <si>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</si>
  <si>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</si>
  <si>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</si>
  <si>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</si>
  <si>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</si>
  <si>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</si>
  <si>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</si>
  <si>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</si>
  <si>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</si>
  <si>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</si>
  <si>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</si>
  <si>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</si>
  <si>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</si>
  <si>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</si>
  <si>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</si>
  <si>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</si>
  <si>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</si>
  <si>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</si>
  <si>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</si>
  <si>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</si>
  <si>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</si>
  <si>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</si>
  <si>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</si>
  <si>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</si>
  <si>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</si>
  <si>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</si>
  <si>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</si>
  <si>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</si>
  <si>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</si>
  <si>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</si>
  <si>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</si>
  <si>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</si>
  <si>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</si>
  <si>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</si>
  <si>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</si>
  <si>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</si>
  <si>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</si>
  <si>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</si>
  <si>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</si>
  <si>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</si>
  <si>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</si>
  <si>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</si>
  <si>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</si>
  <si>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</si>
  <si>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</si>
  <si>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</si>
  <si>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</si>
  <si>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</si>
  <si>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</si>
  <si>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</si>
  <si>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</si>
  <si>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</si>
  <si>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</si>
  <si>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</si>
  <si>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</si>
  <si>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</si>
  <si>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</si>
  <si>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</si>
  <si>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</si>
  <si>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</si>
  <si>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</si>
  <si>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</si>
  <si>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</si>
  <si>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</si>
  <si>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</si>
  <si>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</si>
  <si>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</si>
  <si>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</si>
  <si>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</si>
  <si>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</si>
  <si>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</si>
  <si>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</si>
  <si>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</si>
  <si>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</si>
  <si>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</si>
  <si>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</si>
  <si>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</si>
  <si>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</si>
  <si>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</si>
  <si>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</si>
  <si>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</si>
  <si>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</si>
  <si>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</si>
  <si>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</si>
  <si>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</si>
  <si>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</si>
  <si>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</si>
  <si>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</si>
  <si>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</si>
  <si>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</si>
  <si>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</si>
  <si>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</si>
  <si>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</si>
  <si>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</si>
  <si>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</si>
  <si>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</si>
  <si>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</si>
  <si>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</si>
  <si>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</si>
  <si>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</si>
  <si>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</si>
  <si>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</si>
  <si>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</si>
  <si>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</si>
  <si>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</si>
  <si>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</si>
  <si>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</si>
  <si>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</si>
  <si>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</si>
  <si>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</si>
  <si>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</si>
  <si>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</si>
  <si>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</si>
  <si>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</si>
  <si>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</si>
  <si>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</si>
  <si>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</si>
  <si>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</si>
  <si>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</si>
  <si>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</si>
  <si>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</si>
  <si>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</si>
  <si>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</si>
  <si>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</si>
  <si>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</si>
  <si>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</si>
  <si>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</si>
  <si>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</si>
  <si>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</si>
  <si>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</si>
  <si>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</si>
  <si>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</si>
  <si>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</si>
  <si>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</si>
  <si>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</si>
  <si>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</si>
  <si>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</si>
  <si>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</si>
  <si>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</si>
  <si>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</si>
  <si>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</si>
  <si>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</si>
  <si>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</si>
  <si>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</si>
  <si>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</si>
  <si>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</si>
  <si>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</si>
  <si>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</si>
  <si>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</si>
  <si>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</si>
  <si>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</si>
  <si>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</si>
  <si>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</si>
  <si>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</si>
  <si>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</si>
  <si>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</si>
  <si>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</si>
  <si>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</si>
  <si>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</si>
  <si>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</si>
  <si>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</si>
  <si>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</si>
  <si>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</si>
  <si>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</si>
  <si>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</si>
  <si>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</si>
  <si>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</si>
  <si>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</si>
  <si>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</si>
  <si>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</si>
  <si>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</si>
  <si>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</si>
  <si>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</si>
  <si>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</si>
  <si>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</si>
  <si>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</si>
  <si>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</si>
  <si>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</si>
  <si>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</si>
  <si>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</si>
  <si>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</si>
  <si>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</si>
  <si>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</si>
  <si>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</si>
  <si>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</si>
  <si>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</si>
  <si>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</si>
  <si>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</si>
  <si>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</si>
  <si>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</si>
  <si>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</si>
  <si>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</si>
  <si>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</si>
  <si>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</si>
  <si>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</si>
  <si>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</si>
  <si>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</si>
  <si>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</si>
  <si>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</si>
  <si>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</si>
  <si>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</si>
  <si>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</si>
  <si>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</si>
  <si>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</si>
  <si>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</si>
  <si>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</si>
  <si>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</si>
  <si>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</si>
  <si>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</si>
  <si>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</si>
  <si>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</si>
  <si>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</si>
  <si>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</si>
  <si>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</si>
  <si>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</si>
  <si>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</si>
  <si>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</si>
  <si>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</si>
  <si>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</si>
  <si>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</si>
  <si>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</si>
  <si>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</si>
  <si>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</si>
  <si>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</si>
  <si>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</si>
  <si>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</si>
  <si>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</si>
  <si>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</si>
  <si>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</si>
  <si>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</si>
  <si>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</si>
  <si>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</si>
  <si>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</si>
  <si>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</si>
  <si>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</si>
  <si>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</si>
  <si>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</si>
  <si>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</si>
  <si>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</si>
  <si>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</si>
  <si>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</si>
  <si>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</si>
  <si>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</si>
  <si>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</si>
  <si>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</si>
  <si>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</si>
  <si>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</si>
  <si>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</si>
  <si>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</si>
  <si>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</si>
  <si>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</si>
  <si>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</si>
  <si>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</si>
  <si>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</si>
  <si>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</si>
  <si>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</si>
  <si>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</si>
  <si>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</si>
  <si>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</si>
  <si>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</si>
  <si>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</si>
  <si>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</si>
  <si>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</si>
  <si>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</si>
  <si>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</si>
  <si>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</si>
  <si>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</si>
  <si>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</si>
  <si>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</si>
  <si>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</si>
  <si>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</si>
  <si>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</si>
  <si>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</si>
  <si>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</si>
  <si>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</si>
  <si>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</si>
  <si>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</si>
  <si>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</si>
  <si>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</si>
  <si>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</si>
  <si>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</si>
  <si>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</si>
  <si>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</si>
  <si>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</si>
  <si>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</si>
  <si>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</si>
  <si>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</si>
  <si>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</si>
  <si>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</si>
  <si>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</si>
  <si>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</si>
  <si>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</si>
  <si>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</si>
  <si>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</si>
  <si>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</si>
  <si>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</si>
  <si>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</si>
  <si>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</si>
  <si>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</si>
  <si>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</si>
  <si>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</si>
  <si>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</si>
  <si>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</si>
  <si>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</si>
  <si>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</si>
  <si>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</si>
  <si>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</si>
  <si>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</si>
  <si>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</si>
  <si>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</si>
  <si>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</si>
  <si>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</si>
  <si>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</si>
  <si>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</si>
  <si>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</si>
  <si>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</si>
  <si>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</si>
  <si>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</si>
  <si>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</si>
  <si>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</si>
  <si>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</si>
  <si>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</si>
  <si>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</si>
  <si>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</si>
  <si>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</si>
  <si>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</si>
  <si>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</si>
  <si>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</si>
  <si>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</si>
  <si>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</si>
  <si>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</si>
  <si>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</si>
  <si>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</si>
  <si>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</si>
  <si>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</si>
  <si>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</si>
  <si>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</si>
  <si>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</si>
  <si>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</si>
  <si>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</si>
  <si>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</si>
  <si>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</si>
  <si>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</si>
  <si>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</si>
  <si>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</si>
  <si>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</si>
  <si>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</si>
  <si>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</si>
  <si>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</si>
  <si>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</si>
  <si>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</si>
  <si>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</si>
  <si>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</si>
  <si>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</si>
  <si>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</si>
  <si>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</si>
  <si>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</si>
  <si>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</si>
  <si>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</si>
  <si>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</si>
  <si>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</si>
  <si>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</si>
  <si>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</si>
  <si>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</si>
  <si>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</si>
  <si>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</si>
  <si>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</si>
  <si>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</si>
  <si>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</si>
  <si>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</si>
  <si>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</si>
  <si>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</si>
  <si>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</si>
  <si>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</si>
  <si>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</si>
  <si>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</si>
  <si>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</si>
  <si>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</si>
  <si>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</si>
  <si>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</si>
  <si>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</si>
  <si>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</si>
  <si>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</si>
  <si>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</si>
  <si>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</si>
  <si>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</si>
  <si>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</si>
  <si>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</si>
  <si>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</si>
  <si>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</si>
  <si>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</si>
  <si>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</si>
  <si>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</si>
  <si>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</si>
  <si>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</si>
  <si>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</si>
  <si>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</si>
  <si>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</si>
  <si>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</si>
  <si>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</si>
  <si>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</si>
  <si>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</si>
  <si>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</si>
  <si>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</si>
  <si>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</si>
  <si>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</si>
  <si>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</si>
  <si>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</si>
  <si>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</si>
  <si>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</si>
  <si>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</si>
  <si>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</si>
  <si>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</si>
  <si>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</si>
  <si>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</si>
  <si>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</si>
  <si>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</si>
  <si>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</si>
  <si>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</si>
  <si>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</si>
  <si>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</si>
  <si>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</si>
  <si>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</si>
  <si>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</si>
  <si>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</si>
  <si>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</si>
  <si>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</si>
  <si>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</si>
  <si>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</si>
  <si>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</si>
  <si>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</si>
  <si>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</si>
  <si>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</si>
  <si>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</si>
  <si>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</si>
  <si>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</si>
  <si>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</si>
  <si>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</si>
  <si>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</si>
  <si>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</si>
  <si>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</si>
  <si>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</si>
  <si>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</si>
  <si>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</si>
  <si>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</si>
  <si>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</si>
  <si>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</si>
  <si>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</si>
  <si>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</si>
  <si>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</si>
  <si>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</si>
  <si>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</si>
  <si>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</si>
  <si>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</si>
  <si>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</si>
  <si>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</si>
  <si>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</si>
  <si>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</si>
  <si>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</si>
  <si>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</si>
  <si>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</si>
  <si>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</si>
  <si>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</si>
  <si>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</si>
  <si>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</si>
  <si>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</si>
  <si>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</si>
  <si>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</si>
  <si>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</si>
  <si>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</si>
  <si>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</si>
  <si>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</si>
  <si>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</si>
  <si>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</si>
  <si>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</si>
  <si>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</si>
  <si>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</si>
  <si>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</si>
  <si>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</si>
  <si>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</si>
  <si>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</si>
  <si>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</si>
  <si>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</si>
  <si>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</si>
  <si>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</si>
  <si>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</si>
  <si>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</si>
  <si>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</si>
  <si>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</si>
  <si>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</si>
  <si>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</si>
  <si>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</si>
  <si>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</si>
  <si>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</si>
  <si>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</si>
  <si>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</si>
  <si>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</si>
  <si>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</si>
  <si>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</si>
  <si>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</si>
  <si>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</si>
  <si>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</si>
  <si>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</si>
  <si>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</si>
  <si>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</si>
  <si>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</si>
  <si>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</si>
  <si>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</si>
  <si>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</si>
  <si>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</si>
  <si>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</si>
  <si>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</si>
  <si>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</si>
  <si>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</si>
  <si>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</si>
  <si>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</si>
  <si>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</si>
  <si>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</si>
  <si>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</si>
  <si>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</si>
  <si>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</si>
  <si>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</si>
  <si>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</si>
  <si>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</si>
  <si>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</si>
  <si>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</si>
  <si>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</si>
  <si>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</si>
  <si>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</si>
  <si>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</si>
  <si>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</si>
  <si>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</si>
  <si>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</si>
  <si>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</si>
  <si>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</si>
  <si>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</si>
  <si>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</si>
  <si>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</si>
  <si>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</si>
  <si>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</si>
  <si>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</si>
  <si>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</si>
  <si>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</si>
  <si>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</si>
  <si>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</si>
  <si>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</si>
  <si>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</si>
  <si>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</si>
  <si>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</si>
  <si>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</si>
  <si>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</si>
  <si>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</si>
  <si>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</si>
  <si>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</si>
  <si>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</si>
  <si>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</si>
  <si>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</si>
  <si>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</si>
  <si>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</si>
  <si>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</si>
  <si>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</si>
  <si>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</si>
  <si>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</si>
  <si>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</si>
  <si>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</si>
  <si>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</si>
  <si>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</si>
  <si>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</si>
  <si>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</si>
  <si>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</si>
  <si>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</si>
  <si>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</si>
  <si>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</si>
  <si>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</si>
  <si>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</si>
  <si>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</si>
  <si>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</si>
  <si>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</si>
  <si>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</si>
  <si>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</si>
  <si>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</si>
  <si>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</si>
  <si>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</si>
  <si>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</si>
  <si>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</si>
  <si>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</si>
  <si>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</si>
  <si>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</si>
  <si>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</si>
  <si>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</si>
  <si>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</si>
  <si>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</si>
  <si>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</si>
  <si>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</si>
  <si>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</si>
  <si>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</si>
  <si>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</si>
  <si>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</si>
  <si>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</si>
  <si>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</si>
  <si>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</si>
  <si>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</si>
  <si>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</si>
  <si>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</si>
  <si>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</si>
  <si>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</si>
  <si>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</si>
  <si>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</si>
  <si>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</si>
  <si>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</si>
  <si>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</si>
  <si>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</si>
  <si>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</si>
  <si>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</si>
  <si>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</si>
  <si>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</si>
  <si>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</si>
  <si>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</si>
  <si>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</si>
  <si>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</si>
  <si>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</si>
  <si>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</si>
  <si>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</si>
  <si>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</si>
  <si>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</si>
  <si>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</si>
  <si>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</si>
  <si>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</si>
  <si>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</si>
  <si>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</si>
  <si>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</si>
  <si>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</si>
  <si>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</si>
  <si>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</si>
  <si>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</si>
  <si>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</si>
  <si>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</si>
  <si>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</si>
  <si>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</si>
  <si>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</si>
  <si>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</si>
  <si>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</si>
  <si>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</si>
  <si>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</si>
  <si>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</si>
  <si>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</si>
  <si>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</si>
  <si>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</si>
  <si>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</si>
  <si>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</si>
  <si>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</si>
  <si>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</si>
  <si>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</si>
  <si>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</si>
  <si>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</si>
  <si>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</si>
  <si>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</si>
  <si>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</si>
  <si>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</si>
  <si>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</si>
  <si>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</si>
  <si>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</si>
  <si>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</si>
  <si>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</si>
  <si>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</si>
  <si>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</si>
  <si>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</si>
  <si>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</si>
  <si>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</si>
  <si>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</si>
  <si>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</si>
  <si>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</si>
  <si>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</si>
  <si>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</si>
  <si>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</si>
  <si>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</si>
  <si>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</si>
  <si>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</si>
  <si>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</si>
  <si>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</si>
  <si>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</si>
  <si>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</si>
  <si>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</si>
  <si>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</si>
  <si>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</si>
  <si>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</si>
  <si>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</si>
  <si>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</si>
  <si>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</si>
  <si>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</si>
  <si>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</si>
  <si>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</si>
  <si>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</si>
  <si>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</si>
  <si>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</si>
  <si>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</si>
  <si>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</si>
  <si>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</si>
  <si>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</si>
  <si>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</si>
  <si>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</si>
  <si>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</si>
  <si>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</si>
  <si>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</si>
  <si>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</si>
  <si>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</si>
  <si>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</si>
  <si>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</si>
  <si>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</si>
  <si>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</si>
  <si>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</si>
  <si>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</si>
  <si>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</si>
  <si>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</si>
  <si>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</si>
  <si>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</si>
  <si>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</si>
  <si>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</si>
  <si>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</si>
  <si>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</si>
  <si>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</si>
  <si>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</si>
  <si>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</si>
  <si>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</si>
  <si>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</si>
  <si>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</si>
  <si>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</si>
  <si>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</si>
  <si>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</si>
  <si>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</si>
  <si>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</si>
  <si>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</si>
  <si>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</si>
  <si>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</si>
  <si>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</si>
  <si>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</si>
  <si>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</si>
  <si>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</si>
  <si>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</si>
  <si>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</si>
  <si>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</si>
  <si>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</si>
  <si>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</si>
  <si>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</si>
  <si>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</si>
  <si>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</si>
  <si>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</si>
  <si>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</si>
  <si>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</si>
  <si>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</si>
  <si>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</si>
  <si>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</si>
  <si>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</si>
  <si>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</si>
  <si>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</si>
  <si>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</si>
  <si>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</si>
  <si>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</si>
  <si>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</si>
  <si>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</si>
  <si>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</si>
  <si>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</si>
  <si>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</si>
  <si>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</si>
  <si>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</si>
  <si>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</si>
  <si>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</si>
  <si>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</si>
  <si>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</si>
  <si>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</si>
  <si>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</si>
  <si>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</si>
  <si>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</si>
  <si>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</si>
  <si>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</si>
  <si>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</si>
  <si>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</si>
  <si>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</si>
  <si>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</si>
  <si>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</si>
  <si>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</si>
  <si>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</si>
  <si>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</si>
  <si>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</si>
  <si>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</si>
  <si>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</si>
  <si>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</si>
  <si>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</si>
  <si>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</si>
  <si>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</si>
  <si>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</si>
  <si>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</si>
  <si>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</si>
  <si>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</si>
  <si>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</si>
  <si>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</si>
  <si>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</si>
  <si>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</si>
  <si>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</si>
  <si>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</si>
  <si>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</si>
  <si>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</si>
  <si>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</si>
  <si>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</si>
  <si>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</si>
  <si>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</si>
  <si>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</si>
  <si>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</si>
  <si>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</si>
  <si>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</si>
  <si>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</si>
  <si>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</si>
  <si>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</si>
  <si>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</si>
  <si>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</si>
  <si>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</si>
  <si>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</si>
  <si>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</si>
  <si>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</si>
  <si>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</si>
  <si>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</si>
  <si>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</si>
  <si>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</si>
  <si>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</si>
  <si>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</si>
  <si>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</si>
  <si>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</si>
  <si>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</si>
  <si>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</si>
  <si>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</si>
  <si>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</si>
  <si>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</si>
  <si>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</si>
  <si>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</si>
  <si>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</si>
  <si>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</si>
  <si>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</si>
  <si>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</si>
  <si>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</si>
  <si>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</si>
  <si>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</si>
  <si>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</si>
  <si>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</si>
  <si>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</si>
  <si>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</si>
  <si>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</si>
  <si>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</si>
  <si>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</si>
  <si>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</si>
  <si>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</si>
  <si>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</si>
  <si>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</si>
  <si>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</si>
  <si>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</si>
  <si>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</si>
  <si>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</si>
  <si>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</si>
  <si>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</si>
  <si>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</si>
  <si>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</si>
  <si>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</si>
  <si>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</si>
  <si>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</si>
  <si>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</si>
  <si>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</si>
  <si>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</si>
  <si>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</si>
  <si>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</si>
  <si>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</si>
  <si>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</si>
  <si>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</si>
  <si>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</si>
  <si>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</si>
  <si>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</si>
  <si>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</si>
  <si>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</si>
  <si>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</si>
  <si>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</si>
  <si>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</si>
  <si>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</si>
  <si>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</si>
  <si>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</si>
  <si>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</si>
  <si>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</si>
  <si>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</si>
  <si>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</si>
  <si>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</si>
  <si>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</si>
  <si>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</si>
  <si>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</si>
  <si>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</si>
  <si>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</si>
  <si>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</si>
  <si>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</si>
  <si>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</si>
  <si>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</si>
  <si>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</si>
  <si>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</si>
  <si>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</si>
  <si>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</si>
  <si>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</si>
  <si>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</si>
  <si>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</si>
  <si>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</si>
  <si>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</si>
  <si>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</si>
  <si>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</si>
  <si>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</si>
  <si>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</si>
  <si>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</si>
  <si>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</si>
  <si>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</si>
  <si>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</si>
  <si>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</si>
  <si>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</si>
  <si>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</si>
  <si>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</si>
  <si>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</si>
  <si>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</si>
  <si>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</si>
  <si>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</si>
  <si>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</si>
  <si>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</si>
  <si>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</si>
  <si>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</si>
  <si>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</si>
  <si>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</si>
  <si>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</si>
  <si>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</si>
  <si>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</si>
  <si>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</si>
  <si>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</si>
  <si>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</si>
  <si>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</si>
  <si>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</si>
  <si>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</si>
  <si>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</si>
  <si>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</si>
  <si>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</si>
  <si>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</si>
  <si>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</si>
  <si>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</si>
  <si>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</si>
  <si>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</si>
  <si>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</si>
  <si>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</si>
  <si>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</si>
  <si>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</si>
  <si>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</si>
  <si>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</si>
  <si>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</si>
  <si>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</si>
  <si>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</si>
  <si>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</si>
  <si>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</si>
  <si>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</si>
  <si>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</si>
  <si>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</si>
  <si>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</si>
  <si>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</si>
  <si>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</si>
  <si>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</si>
  <si>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</si>
  <si>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</si>
  <si>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</si>
  <si>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</si>
  <si>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</si>
  <si>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</si>
  <si>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</si>
  <si>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</si>
  <si>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</si>
  <si>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</si>
  <si>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</si>
  <si>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</si>
  <si>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</si>
  <si>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</si>
  <si>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</si>
  <si>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</si>
  <si>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</si>
  <si>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</si>
  <si>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</si>
  <si>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</si>
  <si>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</si>
  <si>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</si>
  <si>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</si>
  <si>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</si>
  <si>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</si>
  <si>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</si>
  <si>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</si>
  <si>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</si>
  <si>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</si>
  <si>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</si>
  <si>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</si>
  <si>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</si>
  <si>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</si>
  <si>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</si>
  <si>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</si>
  <si>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</si>
  <si>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</si>
  <si>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</si>
  <si>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</si>
  <si>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</si>
  <si>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</si>
  <si>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</si>
  <si>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</si>
  <si>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</si>
  <si>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</si>
  <si>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</si>
  <si>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</si>
  <si>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</si>
  <si>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</si>
  <si>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</si>
  <si>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</si>
  <si>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</si>
  <si>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</si>
  <si>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</si>
  <si>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</si>
  <si>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</si>
  <si>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</si>
  <si>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</si>
  <si>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</si>
  <si>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</si>
  <si>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</si>
  <si>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</si>
  <si>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</si>
  <si>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</si>
  <si>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</si>
  <si>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</si>
  <si>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</si>
  <si>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</si>
  <si>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</si>
  <si>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</si>
  <si>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</si>
  <si>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</si>
  <si>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</si>
  <si>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</si>
  <si>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</si>
  <si>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</si>
  <si>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</si>
  <si>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</si>
  <si>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</si>
  <si>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</si>
  <si>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</si>
  <si>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</si>
  <si>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</si>
  <si>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</si>
  <si>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</si>
  <si>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</si>
  <si>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</si>
  <si>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</si>
  <si>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</si>
  <si>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</si>
  <si>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</si>
  <si>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</si>
  <si>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</si>
  <si>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</si>
  <si>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</si>
  <si>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</si>
  <si>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</si>
  <si>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</si>
  <si>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</si>
  <si>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</si>
  <si>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</si>
  <si>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</si>
  <si>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</si>
  <si>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</si>
  <si>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</si>
  <si>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</si>
  <si>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</si>
  <si>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</si>
  <si>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</si>
  <si>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</si>
  <si>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</si>
  <si>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</si>
  <si>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</si>
  <si>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</si>
  <si>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</si>
  <si>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</si>
  <si>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</si>
  <si>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</si>
  <si>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</si>
  <si>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</si>
  <si>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</si>
  <si>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</si>
  <si>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</si>
  <si>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</si>
  <si>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</si>
  <si>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</si>
  <si>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</si>
  <si>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</si>
  <si>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</si>
  <si>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</si>
  <si>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</si>
  <si>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</si>
  <si>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</si>
  <si>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</si>
  <si>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</si>
  <si>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</si>
  <si>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</si>
  <si>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</si>
  <si>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</si>
  <si>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</si>
  <si>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</si>
  <si>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</si>
  <si>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</si>
  <si>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</si>
  <si>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</si>
  <si>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</si>
  <si>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</si>
  <si>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</si>
  <si>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</si>
  <si>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</si>
  <si>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</si>
  <si>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</si>
  <si>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</si>
  <si>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</si>
  <si>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</si>
  <si>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</si>
  <si>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</si>
  <si>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</si>
  <si>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</si>
  <si>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</si>
  <si>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</si>
  <si>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</si>
  <si>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</si>
  <si>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</si>
  <si>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</si>
  <si>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</si>
  <si>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</si>
  <si>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</si>
  <si>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</si>
  <si>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</si>
  <si>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</si>
  <si>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</si>
  <si>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</si>
  <si>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</si>
  <si>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</si>
  <si>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</si>
  <si>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</si>
  <si>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</si>
  <si>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</si>
  <si>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</si>
  <si>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</si>
  <si>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</si>
  <si>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</si>
  <si>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</si>
  <si>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</si>
  <si>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</si>
  <si>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</si>
  <si>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</si>
  <si>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</si>
  <si>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</si>
  <si>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</si>
  <si>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</si>
  <si>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</si>
  <si>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</si>
  <si>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</si>
  <si>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</si>
  <si>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</si>
  <si>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</si>
  <si>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</si>
  <si>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</si>
  <si>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</si>
  <si>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</si>
  <si>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</si>
  <si>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</si>
  <si>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</si>
  <si>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</si>
  <si>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</si>
  <si>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</si>
  <si>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</si>
  <si>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</si>
  <si>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</si>
  <si>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</si>
  <si>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</si>
  <si>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</si>
  <si>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</si>
  <si>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</si>
  <si>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</si>
  <si>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</si>
  <si>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</si>
  <si>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</si>
  <si>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</si>
  <si>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</si>
  <si>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</si>
  <si>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</si>
  <si>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</si>
  <si>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</si>
  <si>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</si>
  <si>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</si>
  <si>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</si>
  <si>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</si>
  <si>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</si>
  <si>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</si>
  <si>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</si>
  <si>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</si>
  <si>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</si>
  <si>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</si>
  <si>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</si>
  <si>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</si>
  <si>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</si>
  <si>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</si>
  <si>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</si>
  <si>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</si>
  <si>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</si>
  <si>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</si>
  <si>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</si>
  <si>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</si>
  <si>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</si>
  <si>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</si>
  <si>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</si>
  <si>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</si>
  <si>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</si>
  <si>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</si>
  <si>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</si>
  <si>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</si>
  <si>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</si>
  <si>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</si>
  <si>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</si>
  <si>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</si>
  <si>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</si>
  <si>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</si>
  <si>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</si>
  <si>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</si>
  <si>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</si>
  <si>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</si>
  <si>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</si>
  <si>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</si>
  <si>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</si>
  <si>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</si>
  <si>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</si>
  <si>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</si>
  <si>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</si>
  <si>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</si>
  <si>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</si>
  <si>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</si>
  <si>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</si>
  <si>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</si>
  <si>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</si>
  <si>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</si>
  <si>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</si>
  <si>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</si>
  <si>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</si>
  <si>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</si>
  <si>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</si>
  <si>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</si>
  <si>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</si>
  <si>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</si>
  <si>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</si>
  <si>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</si>
  <si>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</si>
  <si>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</si>
  <si>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</si>
  <si>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</si>
  <si>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</si>
  <si>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</si>
  <si>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</si>
  <si>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</si>
  <si>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</si>
  <si>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</si>
  <si>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</si>
  <si>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</si>
  <si>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</si>
  <si>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</si>
  <si>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</si>
  <si>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</si>
  <si>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</si>
  <si>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</si>
  <si>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</si>
  <si>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</si>
  <si>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</si>
  <si>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</si>
  <si>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</si>
  <si>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</si>
  <si>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</si>
  <si>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</si>
  <si>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</si>
  <si>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</si>
  <si>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</si>
  <si>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</si>
  <si>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</si>
  <si>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</si>
  <si>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</si>
  <si>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</si>
  <si>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</si>
  <si>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</si>
  <si>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</si>
  <si>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</si>
  <si>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</si>
  <si>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</si>
  <si>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</si>
  <si>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</si>
  <si>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</si>
  <si>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</si>
  <si>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</si>
  <si>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</si>
  <si>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</si>
  <si>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</si>
  <si>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</si>
  <si>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</si>
  <si>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</si>
  <si>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</si>
  <si>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</si>
  <si>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</si>
  <si>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</si>
  <si>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</si>
  <si>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</si>
  <si>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</si>
  <si>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</si>
  <si>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</si>
  <si>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</si>
  <si>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</si>
  <si>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</si>
  <si>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</si>
  <si>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</si>
  <si>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</si>
  <si>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</si>
  <si>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</si>
  <si>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</si>
  <si>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</si>
  <si>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</si>
  <si>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</si>
  <si>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</si>
  <si>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</si>
  <si>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</si>
  <si>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</si>
  <si>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</si>
  <si>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</si>
  <si>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</si>
  <si>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</si>
  <si>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</si>
  <si>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</si>
  <si>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</si>
  <si>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</si>
  <si>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</si>
  <si>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</si>
  <si>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</si>
  <si>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</si>
  <si>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</si>
  <si>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</si>
  <si>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</si>
  <si>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</si>
  <si>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</si>
  <si>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</si>
  <si>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</si>
  <si>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</si>
  <si>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</si>
  <si>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</si>
  <si>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</si>
  <si>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</si>
  <si>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</si>
  <si>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</si>
  <si>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</si>
  <si>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</si>
  <si>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</si>
  <si>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</si>
  <si>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</si>
  <si>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</si>
  <si>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</si>
  <si>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</si>
  <si>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</si>
  <si>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</si>
  <si>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</si>
  <si>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</si>
  <si>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</si>
  <si>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</si>
  <si>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</si>
  <si>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</si>
  <si>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</si>
  <si>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</si>
  <si>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</si>
  <si>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</si>
  <si>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</si>
  <si>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</si>
  <si>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</si>
  <si>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</si>
  <si>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</si>
  <si>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</si>
  <si>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</si>
  <si>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</si>
  <si>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</si>
  <si>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</si>
  <si>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</si>
  <si>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</si>
  <si>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</si>
  <si>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</si>
  <si>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</si>
  <si>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</si>
  <si>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</si>
  <si>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</si>
  <si>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</si>
  <si>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</si>
  <si>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</si>
  <si>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</si>
  <si>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</si>
  <si>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</si>
  <si>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</si>
  <si>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</si>
  <si>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</si>
  <si>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</si>
  <si>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</si>
  <si>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</si>
  <si>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</si>
  <si>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</si>
  <si>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</si>
  <si>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</si>
  <si>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</si>
  <si>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</si>
  <si>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</si>
  <si>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</si>
  <si>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</si>
  <si>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</si>
  <si>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</si>
  <si>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</si>
  <si>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</si>
  <si>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</si>
  <si>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</si>
  <si>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</si>
  <si>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</si>
  <si>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</si>
  <si>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</si>
  <si>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</si>
  <si>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</si>
  <si>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</si>
  <si>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</si>
  <si>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</si>
  <si>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</si>
  <si>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</si>
  <si>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</si>
  <si>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</si>
  <si>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</si>
  <si>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</si>
  <si>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</si>
  <si>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</si>
  <si>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</si>
  <si>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</si>
  <si>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</si>
  <si>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</si>
  <si>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</si>
  <si>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</si>
  <si>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</si>
  <si>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</si>
  <si>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</si>
  <si>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</si>
  <si>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</si>
  <si>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</si>
  <si>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</si>
  <si>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</si>
  <si>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</si>
  <si>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</si>
  <si>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</si>
  <si>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</si>
  <si>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</si>
  <si>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</si>
  <si>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</si>
  <si>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</si>
  <si>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</si>
  <si>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</si>
  <si>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</si>
  <si>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</si>
  <si>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</si>
  <si>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</si>
  <si>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</si>
  <si>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</si>
  <si>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</si>
  <si>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</si>
  <si>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</si>
  <si>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</si>
  <si>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</si>
  <si>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</si>
  <si>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</si>
  <si>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</si>
  <si>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</si>
  <si>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</si>
  <si>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</si>
  <si>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</si>
  <si>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</si>
  <si>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</si>
  <si>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</si>
  <si>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</si>
  <si>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</si>
  <si>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</si>
  <si>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</si>
  <si>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</si>
  <si>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</si>
  <si>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</si>
  <si>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</si>
  <si>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</si>
  <si>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</si>
  <si>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</si>
  <si>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</si>
  <si>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</si>
  <si>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</si>
  <si>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</si>
  <si>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</si>
  <si>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</si>
  <si>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</si>
  <si>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</si>
  <si>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</si>
  <si>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</si>
  <si>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</si>
  <si>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</si>
  <si>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</si>
  <si>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</si>
  <si>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</si>
  <si>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</si>
  <si>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</si>
  <si>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</si>
  <si>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</si>
  <si>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</si>
  <si>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</si>
  <si>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</si>
  <si>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</si>
  <si>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</si>
  <si>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</si>
  <si>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</si>
  <si>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</si>
  <si>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</si>
  <si>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</si>
  <si>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</si>
  <si>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</si>
  <si>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</si>
  <si>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</si>
  <si>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</si>
  <si>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</si>
  <si>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</si>
  <si>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</si>
  <si>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</si>
  <si>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</si>
  <si>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</si>
  <si>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</si>
  <si>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</si>
  <si>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</si>
  <si>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</si>
  <si>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</si>
  <si>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</si>
  <si>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</si>
  <si>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</si>
  <si>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</si>
  <si>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</si>
  <si>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</si>
  <si>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</si>
  <si>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</si>
  <si>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</si>
  <si>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</si>
  <si>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</si>
  <si>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</si>
  <si>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</si>
  <si>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</si>
  <si>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</si>
  <si>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</si>
  <si>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</si>
  <si>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</si>
  <si>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</si>
  <si>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</si>
  <si>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</si>
  <si>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</si>
  <si>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</si>
  <si>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</si>
  <si>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</si>
  <si>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</si>
  <si>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</si>
  <si>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</si>
  <si>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</si>
  <si>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</si>
  <si>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</si>
  <si>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</si>
  <si>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</si>
  <si>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</si>
  <si>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</si>
  <si>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</si>
  <si>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</si>
  <si>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</si>
  <si>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</si>
  <si>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</si>
  <si>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</si>
  <si>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</si>
  <si>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</si>
  <si>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</si>
  <si>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</si>
  <si>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</si>
  <si>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</si>
  <si>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</si>
  <si>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</si>
  <si>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</si>
  <si>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</si>
  <si>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</si>
  <si>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</si>
  <si>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</si>
  <si>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</si>
  <si>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</si>
  <si>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</si>
  <si>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</si>
  <si>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</si>
  <si>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</si>
  <si>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</si>
  <si>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</si>
  <si>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</si>
  <si>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</si>
  <si>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</si>
  <si>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</si>
  <si>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</si>
  <si>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</si>
  <si>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</si>
  <si>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</si>
  <si>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</si>
  <si>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</si>
  <si>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</si>
  <si>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</si>
  <si>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</si>
  <si>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</si>
  <si>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</si>
  <si>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</si>
  <si>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</si>
  <si>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</si>
  <si>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</si>
  <si>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</si>
  <si>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</si>
  <si>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</si>
  <si>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</si>
  <si>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</si>
  <si>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</si>
  <si>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</si>
  <si>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</si>
  <si>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</si>
  <si>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</si>
  <si>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</si>
  <si>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</si>
  <si>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</si>
  <si>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</si>
  <si>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</si>
  <si>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</si>
  <si>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</si>
  <si>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</si>
  <si>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</si>
  <si>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</si>
  <si>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</si>
  <si>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</si>
  <si>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</si>
  <si>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</si>
  <si>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</si>
  <si>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</si>
  <si>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</si>
  <si>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</si>
  <si>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</si>
  <si>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</si>
  <si>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</si>
  <si>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</si>
  <si>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</si>
  <si>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</si>
  <si>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</si>
  <si>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</si>
  <si>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</si>
  <si>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</si>
  <si>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</si>
  <si>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</si>
  <si>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</si>
  <si>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</si>
  <si>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</si>
  <si>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</si>
  <si>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</si>
  <si>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</si>
  <si>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</si>
  <si>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</si>
  <si>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</si>
  <si>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</si>
  <si>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</si>
  <si>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</si>
  <si>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</si>
  <si>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</si>
  <si>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</si>
  <si>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</si>
  <si>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</si>
  <si>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</si>
  <si>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</si>
  <si>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</si>
  <si>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</si>
  <si>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</si>
  <si>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</si>
  <si>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</si>
  <si>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</si>
  <si>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</si>
  <si>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</si>
  <si>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</si>
  <si>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</si>
  <si>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</si>
  <si>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</si>
  <si>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</si>
  <si>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</si>
  <si>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</si>
  <si>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</si>
  <si>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</si>
  <si>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</si>
  <si>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</si>
  <si>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</si>
  <si>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</si>
  <si>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</si>
  <si>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</si>
  <si>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</si>
  <si>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</si>
  <si>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</si>
  <si>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</si>
  <si>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</si>
  <si>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</si>
  <si>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</si>
  <si>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</si>
  <si>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</si>
  <si>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</si>
  <si>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</si>
  <si>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</si>
  <si>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</si>
  <si>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</si>
  <si>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</si>
  <si>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</si>
  <si>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</si>
  <si>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</si>
  <si>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</si>
  <si>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</si>
  <si>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</si>
  <si>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</si>
  <si>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</si>
  <si>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</si>
  <si>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</si>
  <si>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</si>
  <si>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</si>
  <si>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</si>
  <si>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</si>
  <si>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</si>
  <si>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</si>
  <si>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</si>
  <si>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</si>
  <si>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</si>
  <si>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</si>
  <si>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</si>
  <si>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</si>
  <si>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</si>
  <si>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</si>
  <si>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</si>
  <si>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</si>
  <si>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</si>
  <si>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</si>
  <si>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</si>
  <si>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</si>
  <si>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</si>
  <si>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</si>
  <si>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</si>
  <si>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</si>
  <si>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</si>
  <si>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</si>
  <si>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</si>
  <si>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</si>
  <si>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</si>
  <si>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</si>
  <si>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</si>
  <si>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</si>
  <si>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</si>
  <si>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</si>
  <si>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</si>
  <si>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</si>
  <si>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</si>
  <si>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</si>
  <si>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</si>
  <si>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</si>
  <si>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</si>
  <si>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</si>
  <si>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</si>
  <si>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</si>
  <si>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</si>
  <si>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</si>
  <si>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</si>
  <si>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</si>
  <si>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</si>
  <si>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</si>
  <si>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</si>
  <si>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</si>
  <si>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</si>
  <si>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</si>
  <si>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</si>
  <si>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</si>
  <si>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</si>
  <si>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</si>
  <si>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</si>
  <si>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</si>
  <si>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</si>
  <si>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</si>
  <si>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</si>
  <si>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</si>
  <si>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</si>
  <si>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</si>
  <si>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</si>
  <si>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</si>
  <si>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</si>
  <si>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</si>
  <si>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</si>
  <si>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</si>
  <si>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</si>
  <si>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</si>
  <si>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</si>
  <si>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</si>
  <si>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</si>
  <si>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</si>
  <si>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</si>
  <si>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</si>
  <si>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</si>
  <si>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</si>
  <si>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</si>
  <si>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</si>
  <si>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</si>
  <si>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</si>
  <si>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</si>
  <si>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</si>
  <si>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</si>
  <si>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</si>
  <si>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</si>
  <si>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</si>
  <si>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</si>
  <si>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</si>
  <si>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</si>
  <si>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</si>
  <si>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</si>
  <si>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</si>
  <si>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</si>
  <si>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</si>
  <si>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</si>
  <si>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</si>
  <si>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</si>
  <si>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</si>
  <si>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</si>
  <si>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</si>
  <si>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</si>
  <si>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</si>
  <si>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</si>
  <si>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</si>
  <si>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</si>
  <si>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</si>
  <si>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</si>
  <si>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</si>
  <si>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</si>
  <si>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</si>
  <si>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</si>
  <si>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</si>
  <si>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</si>
  <si>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</si>
  <si>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</si>
  <si>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</si>
  <si>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</si>
  <si>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</si>
  <si>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</si>
  <si>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</si>
  <si>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</si>
  <si>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</si>
  <si>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</si>
  <si>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</si>
  <si>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</si>
  <si>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</si>
  <si>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</si>
  <si>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</si>
  <si>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</si>
  <si>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</si>
  <si>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</si>
  <si>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</si>
  <si>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</si>
  <si>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</si>
  <si>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</si>
  <si>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</si>
  <si>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</si>
  <si>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</si>
  <si>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</si>
  <si>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</si>
  <si>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</si>
  <si>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</si>
  <si>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</si>
  <si>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</si>
  <si>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</si>
  <si>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</si>
  <si>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</si>
  <si>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</si>
  <si>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</si>
  <si>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</si>
  <si>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</si>
  <si>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</si>
  <si>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</si>
  <si>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</si>
  <si>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</si>
  <si>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</si>
  <si>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</si>
  <si>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</si>
  <si>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</si>
  <si>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</si>
  <si>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</si>
  <si>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</si>
  <si>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</si>
  <si>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</si>
  <si>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</si>
  <si>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</si>
  <si>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</si>
  <si>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</si>
  <si>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</si>
  <si>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</si>
  <si>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</si>
  <si>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</si>
  <si>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</si>
  <si>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</si>
  <si>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</si>
  <si>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</si>
  <si>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</si>
  <si>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</si>
  <si>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</si>
  <si>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</si>
  <si>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</si>
  <si>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</si>
  <si>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</si>
  <si>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</si>
  <si>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</si>
  <si>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</si>
  <si>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</si>
  <si>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</si>
  <si>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</si>
  <si>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</si>
  <si>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</si>
  <si>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</si>
  <si>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</si>
  <si>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</si>
  <si>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</si>
  <si>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</si>
  <si>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</si>
  <si>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</si>
  <si>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</si>
  <si>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</si>
  <si>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</si>
  <si>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</si>
  <si>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</si>
  <si>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</si>
  <si>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</si>
  <si>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</si>
  <si>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</si>
  <si>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</si>
  <si>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</si>
  <si>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</si>
  <si>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</si>
  <si>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</si>
  <si>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</si>
  <si>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</si>
  <si>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</si>
  <si>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</si>
  <si>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</si>
  <si>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</si>
  <si>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</si>
  <si>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</si>
  <si>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</si>
  <si>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</si>
  <si>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</si>
  <si>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</si>
  <si>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</si>
  <si>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</si>
  <si>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</si>
  <si>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</si>
  <si>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</si>
  <si>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</si>
  <si>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</si>
  <si>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</si>
  <si>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</si>
  <si>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</si>
  <si>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</si>
  <si>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</si>
  <si>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</si>
  <si>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</si>
  <si>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</si>
  <si>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</si>
  <si>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</si>
  <si>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</si>
  <si>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</si>
  <si>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</si>
  <si>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</si>
  <si>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</si>
  <si>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</si>
  <si>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</si>
  <si>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</si>
  <si>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</si>
  <si>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</si>
  <si>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</si>
  <si>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</si>
  <si>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</si>
  <si>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</si>
  <si>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</si>
  <si>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</si>
  <si>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</si>
  <si>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</si>
  <si>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</si>
  <si>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</si>
  <si>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</si>
  <si>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</si>
  <si>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</si>
  <si>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</si>
  <si>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</si>
  <si>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</si>
  <si>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</si>
  <si>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</si>
  <si>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</si>
  <si>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</si>
  <si>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</si>
  <si>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</si>
  <si>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</si>
  <si>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</si>
  <si>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</si>
  <si>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</si>
  <si>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</si>
  <si>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</si>
  <si>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</si>
  <si>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</si>
  <si>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</si>
  <si>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</si>
  <si>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</si>
  <si>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</si>
  <si>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</si>
  <si>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</si>
  <si>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</si>
  <si>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</si>
  <si>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</si>
  <si>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</si>
  <si>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</si>
  <si>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</si>
  <si>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</si>
  <si>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</si>
  <si>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</si>
  <si>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</si>
  <si>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</si>
  <si>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</si>
  <si>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</si>
  <si>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</si>
  <si>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</si>
  <si>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</si>
  <si>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</si>
  <si>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</si>
  <si>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</si>
  <si>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</si>
  <si>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</si>
  <si>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</si>
  <si>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</si>
  <si>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</si>
  <si>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</si>
  <si>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</si>
  <si>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</si>
  <si>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</si>
  <si>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</si>
  <si>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</si>
  <si>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</si>
  <si>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</si>
  <si>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</si>
  <si>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</si>
  <si>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</si>
  <si>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</si>
  <si>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</si>
  <si>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</si>
  <si>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</si>
  <si>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</si>
  <si>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</si>
  <si>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</si>
  <si>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</si>
  <si>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</si>
  <si>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</si>
  <si>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</si>
  <si>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</si>
  <si>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</si>
  <si>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</si>
  <si>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</si>
  <si>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</si>
  <si>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</si>
  <si>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</si>
  <si>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</si>
  <si>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</si>
  <si>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</si>
  <si>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</si>
  <si>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</si>
  <si>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</si>
  <si>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</si>
  <si>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</si>
  <si>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</si>
  <si>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</si>
  <si>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</si>
  <si>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</si>
  <si>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</si>
  <si>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</si>
  <si>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</si>
  <si>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</si>
  <si>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</si>
  <si>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</si>
  <si>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</si>
  <si>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</si>
  <si>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</si>
  <si>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</si>
  <si>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</si>
  <si>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</si>
  <si>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</si>
  <si>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</si>
  <si>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</si>
  <si>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</si>
  <si>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</si>
  <si>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</si>
  <si>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</si>
  <si>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</si>
  <si>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</si>
  <si>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</si>
  <si>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</si>
  <si>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</si>
  <si>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</si>
  <si>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</si>
  <si>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</si>
  <si>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</si>
  <si>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</si>
  <si>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</si>
  <si>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</si>
  <si>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</si>
  <si>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</si>
  <si>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</si>
  <si>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</si>
  <si>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</si>
  <si>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</si>
  <si>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</si>
  <si>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</si>
  <si>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</si>
  <si>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</si>
  <si>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</si>
  <si>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</si>
  <si>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</si>
  <si>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</si>
  <si>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</si>
  <si>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</si>
  <si>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</si>
  <si>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</si>
  <si>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</si>
  <si>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</si>
  <si>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</si>
  <si>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</si>
  <si>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</si>
  <si>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</si>
  <si>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</si>
  <si>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</si>
  <si>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</si>
  <si>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</si>
  <si>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</si>
  <si>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</si>
  <si>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</si>
  <si>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</si>
  <si>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</si>
  <si>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</si>
  <si>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</si>
  <si>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</si>
  <si>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</si>
  <si>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</si>
  <si>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</si>
  <si>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</si>
  <si>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</si>
  <si>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</si>
  <si>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</si>
  <si>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</si>
  <si>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</si>
  <si>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</si>
  <si>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</si>
  <si>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</si>
  <si>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</si>
  <si>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</si>
  <si>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</si>
  <si>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</si>
  <si>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</si>
  <si>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</si>
  <si>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</si>
  <si>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</si>
  <si>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</si>
  <si>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</si>
  <si>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</si>
  <si>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</si>
  <si>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</si>
  <si>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</si>
  <si>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</si>
  <si>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</si>
  <si>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</si>
  <si>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</si>
  <si>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</si>
  <si>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</si>
  <si>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</si>
  <si>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</si>
  <si>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</si>
  <si>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</si>
  <si>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</si>
  <si>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</si>
  <si>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</si>
  <si>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</si>
  <si>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</si>
  <si>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</si>
  <si>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</si>
  <si>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</si>
  <si>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</si>
  <si>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</si>
  <si>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</si>
  <si>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</si>
  <si>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</si>
  <si>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</si>
  <si>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</si>
  <si>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</si>
  <si>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</si>
  <si>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</si>
  <si>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</si>
  <si>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</si>
  <si>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</si>
  <si>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</si>
  <si>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</si>
  <si>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</si>
  <si>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</si>
  <si>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</si>
  <si>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</si>
  <si>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</si>
  <si>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</si>
  <si>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</si>
  <si>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</si>
  <si>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</si>
  <si>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</si>
  <si>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</si>
  <si>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</si>
  <si>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</si>
  <si>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</si>
  <si>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</si>
  <si>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</si>
  <si>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</si>
  <si>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</si>
  <si>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</si>
  <si>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</si>
  <si>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</si>
  <si>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</si>
  <si>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</si>
  <si>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</si>
  <si>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</si>
  <si>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</si>
  <si>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</si>
  <si>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</si>
  <si>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</si>
  <si>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</si>
  <si>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</si>
  <si>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</si>
  <si>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</si>
  <si>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</si>
  <si>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</si>
  <si>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</si>
  <si>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</si>
  <si>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</si>
  <si>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</si>
  <si>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</si>
  <si>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</si>
  <si>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</si>
  <si>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</si>
  <si>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</si>
  <si>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</si>
  <si>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</si>
  <si>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</si>
  <si>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</si>
  <si>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</si>
  <si>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</si>
  <si>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</si>
  <si>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</si>
  <si>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</si>
  <si>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</si>
  <si>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</si>
  <si>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</si>
  <si>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</si>
  <si>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</si>
  <si>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</si>
  <si>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</si>
  <si>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</si>
  <si>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</si>
  <si>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</si>
  <si>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</si>
  <si>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</si>
  <si>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</si>
  <si>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</si>
  <si>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</si>
  <si>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</si>
  <si>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</si>
  <si>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</si>
  <si>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</si>
  <si>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</si>
  <si>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</si>
  <si>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</si>
  <si>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</si>
  <si>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</si>
  <si>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</si>
  <si>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</si>
  <si>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</si>
  <si>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</si>
  <si>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</si>
  <si>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</si>
  <si>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</si>
  <si>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</si>
  <si>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</si>
  <si>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</si>
  <si>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</si>
  <si>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</si>
  <si>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</si>
  <si>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</si>
  <si>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</si>
  <si>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</si>
  <si>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</si>
  <si>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</si>
  <si>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</si>
  <si>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</si>
  <si>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</si>
  <si>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</si>
  <si>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</si>
  <si>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</si>
  <si>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</si>
  <si>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</si>
  <si>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</si>
  <si>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</si>
  <si>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</si>
  <si>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</si>
  <si>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</si>
  <si>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</si>
  <si>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</si>
  <si>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</si>
  <si>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</si>
  <si>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</si>
  <si>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</si>
  <si>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</si>
  <si>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</si>
  <si>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</si>
  <si>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</si>
  <si>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</si>
  <si>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</si>
  <si>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</si>
  <si>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</si>
  <si>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</si>
  <si>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</si>
  <si>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</si>
  <si>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</si>
  <si>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</si>
  <si>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</si>
  <si>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</si>
  <si>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</si>
  <si>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</si>
  <si>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</si>
  <si>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</si>
  <si>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</si>
  <si>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</si>
  <si>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</si>
  <si>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</si>
  <si>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</si>
  <si>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</si>
  <si>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</si>
  <si>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</si>
  <si>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</si>
  <si>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</si>
  <si>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</si>
  <si>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</si>
  <si>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</si>
  <si>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</si>
  <si>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</si>
  <si>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</si>
  <si>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</si>
  <si>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</si>
  <si>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</si>
  <si>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</si>
  <si>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</si>
  <si>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</si>
  <si>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</si>
  <si>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</si>
  <si>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</si>
  <si>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</si>
  <si>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</si>
  <si>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</si>
  <si>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</si>
  <si>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</si>
  <si>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</si>
  <si>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</si>
  <si>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</si>
  <si>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</si>
  <si>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</si>
  <si>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</si>
  <si>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</si>
  <si>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</si>
  <si>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</si>
  <si>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</si>
  <si>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</si>
  <si>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</si>
  <si>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</si>
  <si>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</si>
  <si>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</si>
  <si>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</si>
  <si>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</si>
  <si>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</si>
  <si>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</si>
  <si>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</si>
  <si>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</si>
  <si>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</si>
  <si>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</si>
  <si>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</si>
  <si>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</si>
  <si>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</si>
  <si>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</si>
  <si>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</si>
  <si>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</si>
  <si>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</si>
  <si>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</si>
  <si>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</si>
  <si>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</si>
  <si>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</si>
  <si>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</si>
  <si>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</si>
  <si>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</si>
  <si>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</si>
  <si>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</si>
  <si>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</si>
  <si>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</si>
  <si>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</si>
  <si>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</si>
  <si>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</si>
  <si>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</si>
  <si>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</si>
  <si>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</si>
  <si>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</si>
  <si>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</si>
  <si>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</si>
  <si>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</si>
  <si>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</si>
  <si>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</si>
  <si>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</si>
  <si>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</si>
  <si>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</si>
  <si>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</si>
  <si>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</si>
  <si>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</si>
  <si>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</si>
  <si>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</si>
  <si>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</si>
  <si>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</si>
  <si>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</si>
  <si>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</si>
  <si>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</si>
  <si>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</si>
  <si>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</si>
  <si>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</si>
  <si>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</si>
  <si>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</si>
  <si>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</si>
  <si>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</si>
  <si>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</si>
  <si>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</si>
  <si>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</si>
  <si>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</si>
  <si>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</si>
  <si>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</si>
  <si>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</si>
  <si>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</si>
  <si>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</si>
  <si>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</si>
  <si>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</si>
  <si>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</si>
  <si>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</si>
  <si>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</si>
  <si>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</si>
  <si>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</si>
  <si>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</si>
  <si>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</si>
  <si>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</si>
  <si>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</si>
  <si>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</si>
  <si>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</si>
  <si>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</si>
  <si>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</si>
  <si>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</si>
  <si>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</si>
  <si>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</si>
  <si>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</si>
  <si>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</si>
  <si>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</si>
  <si>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</si>
  <si>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</si>
  <si>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</si>
  <si>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</si>
  <si>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</si>
  <si>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</si>
  <si>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</si>
  <si>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</si>
  <si>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</si>
  <si>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</si>
  <si>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</si>
  <si>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</si>
  <si>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</si>
  <si>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</si>
  <si>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</si>
  <si>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</si>
  <si>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</si>
  <si>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</si>
  <si>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</si>
  <si>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</si>
  <si>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</si>
  <si>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</si>
  <si>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</si>
  <si>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</si>
  <si>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</si>
  <si>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</si>
  <si>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</si>
  <si>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</si>
  <si>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</si>
  <si>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</si>
  <si>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</si>
  <si>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</si>
  <si>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</si>
  <si>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</si>
  <si>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</si>
  <si>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</si>
  <si>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</si>
  <si>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</si>
  <si>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</si>
  <si>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</si>
  <si>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</si>
  <si>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</si>
  <si>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</si>
  <si>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</si>
  <si>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</si>
  <si>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</si>
  <si>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</si>
  <si>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</si>
  <si>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</si>
  <si>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</si>
  <si>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</si>
  <si>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</si>
  <si>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</si>
  <si>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</si>
  <si>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</si>
  <si>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</si>
  <si>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</si>
  <si>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</si>
  <si>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</si>
  <si>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</si>
  <si>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</si>
  <si>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</si>
  <si>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</si>
  <si>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</si>
  <si>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</si>
  <si>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</si>
  <si>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</si>
  <si>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</si>
  <si>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</si>
  <si>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</si>
  <si>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</si>
  <si>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</si>
  <si>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</si>
  <si>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</si>
  <si>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</si>
  <si>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</si>
  <si>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</si>
  <si>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</si>
  <si>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</si>
  <si>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</si>
  <si>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</si>
  <si>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</si>
  <si>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</si>
  <si>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</si>
  <si>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</si>
  <si>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</si>
  <si>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</si>
  <si>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</si>
  <si>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</si>
  <si>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</si>
  <si>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</si>
  <si>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</si>
  <si>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</si>
  <si>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</si>
  <si>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</si>
  <si>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</si>
  <si>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</si>
  <si>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</si>
  <si>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</si>
  <si>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</si>
  <si>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</si>
  <si>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</si>
  <si>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</si>
  <si>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</si>
  <si>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</si>
  <si>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</si>
  <si>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</si>
  <si>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</si>
  <si>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</si>
  <si>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</si>
  <si>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</si>
  <si>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</si>
  <si>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</si>
  <si>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</si>
  <si>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</si>
  <si>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</si>
  <si>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</si>
  <si>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</si>
  <si>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</si>
  <si>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</si>
  <si>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</si>
  <si>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</si>
  <si>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</si>
  <si>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</si>
  <si>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</si>
  <si>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</si>
  <si>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</si>
  <si>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</si>
  <si>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</si>
  <si>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</si>
  <si>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</si>
  <si>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</si>
  <si>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</si>
  <si>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</si>
  <si>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</si>
  <si>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</si>
  <si>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</si>
  <si>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</si>
  <si>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</si>
  <si>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</si>
  <si>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</si>
  <si>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</si>
  <si>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</si>
  <si>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</si>
  <si>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</si>
  <si>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</si>
  <si>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</si>
  <si>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</si>
  <si>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</si>
  <si>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</si>
  <si>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</si>
  <si>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</si>
  <si>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</si>
  <si>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</si>
  <si>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</si>
  <si>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</si>
  <si>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</si>
  <si>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</si>
  <si>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</si>
  <si>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</si>
  <si>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</si>
  <si>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</si>
  <si>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</si>
  <si>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</si>
  <si>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</si>
  <si>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</si>
  <si>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</si>
  <si>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</si>
  <si>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</si>
  <si>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</si>
  <si>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</si>
  <si>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</si>
  <si>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</si>
  <si>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</si>
  <si>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</si>
  <si>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</si>
  <si>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</si>
  <si>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</si>
  <si>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</si>
  <si>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</si>
  <si>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</si>
  <si>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</si>
  <si>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</si>
  <si>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</si>
  <si>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</si>
  <si>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</si>
  <si>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</si>
  <si>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</si>
  <si>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</si>
  <si>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</si>
  <si>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</si>
  <si>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</si>
  <si>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</si>
  <si>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</si>
  <si>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</si>
  <si>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</si>
  <si>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</si>
  <si>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</si>
  <si>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</si>
  <si>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</si>
  <si>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</si>
  <si>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</si>
  <si>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</si>
  <si>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</si>
  <si>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</si>
  <si>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</si>
  <si>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</si>
  <si>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</si>
  <si>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</si>
  <si>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</si>
  <si>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</si>
  <si>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</si>
  <si>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</si>
  <si>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</si>
  <si>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</si>
  <si>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</si>
  <si>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</si>
  <si>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</si>
  <si>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</si>
  <si>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</si>
  <si>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</si>
  <si>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</si>
  <si>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</si>
  <si>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</si>
  <si>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</si>
  <si>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</si>
  <si>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</si>
  <si>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</si>
  <si>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</si>
  <si>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</si>
  <si>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</si>
  <si>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</si>
  <si>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</si>
  <si>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</si>
  <si>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</si>
  <si>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</si>
  <si>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</si>
  <si>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</si>
  <si>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</si>
  <si>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</si>
  <si>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</si>
  <si>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</si>
  <si>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</si>
  <si>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</si>
  <si>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</si>
  <si>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</si>
  <si>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</si>
  <si>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</si>
  <si>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</si>
  <si>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</si>
  <si>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</si>
  <si>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</si>
  <si>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</si>
  <si>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</si>
  <si>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</si>
  <si>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</si>
  <si>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</si>
  <si>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</si>
  <si>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</si>
  <si>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</si>
  <si>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</si>
  <si>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</si>
  <si>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</si>
  <si>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</si>
  <si>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</si>
  <si>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</si>
  <si>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</si>
  <si>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</si>
  <si>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</si>
  <si>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</si>
  <si>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</si>
  <si>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</si>
  <si>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</si>
  <si>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</si>
  <si>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</si>
  <si>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</si>
  <si>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</si>
  <si>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</si>
  <si>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</si>
  <si>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</si>
  <si>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</si>
  <si>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</si>
  <si>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</si>
  <si>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</si>
  <si>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</si>
  <si>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</si>
  <si>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</si>
  <si>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</si>
  <si>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</si>
  <si>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</si>
  <si>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</si>
  <si>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</si>
  <si>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</si>
  <si>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</si>
  <si>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</si>
  <si>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</si>
  <si>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</si>
  <si>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</si>
  <si>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</si>
  <si>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</si>
  <si>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</si>
  <si>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</si>
  <si>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</si>
  <si>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</si>
  <si>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</si>
  <si>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</si>
  <si>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</si>
  <si>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</si>
  <si>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</si>
  <si>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</si>
  <si>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</si>
  <si>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</si>
  <si>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</si>
  <si>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</si>
  <si>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</si>
  <si>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</si>
  <si>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</si>
  <si>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</si>
  <si>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</si>
  <si>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</si>
  <si>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</si>
  <si>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</si>
  <si>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</si>
  <si>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</si>
  <si>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</si>
  <si>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</si>
  <si>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</si>
  <si>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</si>
  <si>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</si>
  <si>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</si>
  <si>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</si>
  <si>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</si>
  <si>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</si>
  <si>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</si>
  <si>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</si>
  <si>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</si>
  <si>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</si>
  <si>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</si>
  <si>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</si>
  <si>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</si>
  <si>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</si>
  <si>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</si>
  <si>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</si>
  <si>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</si>
  <si>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</si>
  <si>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</si>
  <si>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</si>
  <si>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</si>
  <si>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</si>
  <si>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</si>
  <si>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</si>
  <si>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</si>
  <si>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</si>
  <si>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</si>
  <si>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</si>
  <si>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</si>
  <si>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</si>
  <si>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</si>
  <si>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</si>
  <si>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</si>
  <si>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</si>
  <si>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</si>
  <si>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</si>
  <si>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</si>
  <si>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</si>
  <si>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</si>
  <si>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</si>
  <si>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</si>
  <si>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</si>
  <si>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</si>
  <si>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</si>
  <si>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</si>
  <si>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</si>
  <si>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</si>
  <si>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</si>
  <si>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</si>
  <si>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</si>
  <si>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</si>
  <si>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</si>
  <si>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</si>
  <si>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</si>
  <si>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</si>
  <si>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</si>
  <si>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</si>
  <si>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</si>
  <si>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</si>
  <si>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</si>
  <si>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</si>
  <si>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</si>
  <si>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</si>
  <si>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</si>
  <si>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</si>
  <si>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</si>
  <si>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</si>
  <si>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</si>
  <si>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</si>
  <si>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</si>
  <si>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</si>
  <si>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</si>
  <si>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</si>
  <si>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</si>
  <si>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</si>
  <si>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</si>
  <si>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</si>
  <si>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</si>
  <si>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</si>
  <si>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</si>
  <si>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</si>
  <si>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</si>
  <si>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</si>
  <si>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</si>
  <si>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</si>
  <si>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</si>
  <si>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</si>
  <si>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</si>
  <si>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</si>
  <si>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</si>
  <si>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</si>
  <si>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</si>
  <si>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</si>
  <si>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</si>
  <si>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</si>
  <si>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</si>
  <si>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</si>
  <si>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</si>
  <si>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</si>
  <si>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</si>
  <si>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</si>
  <si>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</si>
  <si>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</si>
  <si>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</si>
  <si>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</si>
  <si>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</si>
  <si>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</si>
  <si>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</si>
  <si>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</si>
  <si>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</si>
  <si>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</si>
  <si>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</si>
  <si>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</si>
  <si>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</si>
  <si>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</si>
  <si>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</si>
  <si>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</si>
  <si>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</si>
  <si>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</si>
  <si>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</si>
  <si>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</si>
  <si>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</si>
  <si>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</si>
  <si>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</si>
  <si>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</si>
  <si>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</si>
  <si>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</si>
  <si>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</si>
  <si>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</si>
  <si>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</si>
  <si>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</si>
  <si>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</si>
  <si>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</si>
  <si>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</si>
  <si>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</si>
  <si>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</si>
  <si>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</si>
  <si>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</si>
  <si>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</si>
  <si>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</si>
  <si>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</si>
  <si>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</si>
  <si>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</si>
  <si>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</si>
  <si>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</si>
  <si>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</si>
  <si>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</si>
  <si>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</si>
  <si>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</si>
  <si>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</si>
  <si>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</si>
  <si>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</si>
  <si>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</si>
  <si>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</si>
  <si>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</si>
  <si>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</si>
  <si>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</si>
  <si>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</si>
  <si>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</si>
  <si>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</si>
  <si>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</si>
  <si>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</si>
  <si>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</si>
  <si>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</si>
  <si>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</si>
  <si>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</si>
  <si>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</si>
  <si>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</si>
  <si>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</si>
  <si>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</si>
  <si>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</si>
  <si>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</si>
  <si>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</si>
  <si>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</si>
  <si>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</si>
  <si>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</si>
  <si>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</si>
  <si>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</si>
  <si>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</si>
  <si>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</si>
  <si>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</si>
  <si>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</si>
  <si>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</si>
  <si>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</si>
  <si>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</si>
  <si>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</si>
  <si>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</si>
  <si>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</si>
  <si>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</si>
  <si>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</si>
  <si>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</si>
  <si>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</si>
  <si>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</si>
  <si>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</si>
  <si>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</si>
  <si>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</si>
  <si>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</si>
  <si>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</si>
  <si>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</si>
  <si>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</si>
  <si>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</si>
  <si>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</si>
  <si>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</si>
  <si>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</si>
  <si>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</si>
  <si>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</si>
  <si>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</si>
  <si>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</si>
  <si>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</si>
  <si>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</si>
  <si>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</si>
  <si>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</si>
  <si>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</si>
  <si>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</si>
  <si>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</si>
  <si>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</si>
  <si>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</si>
  <si>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</si>
  <si>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</si>
  <si>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</si>
  <si>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</si>
  <si>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</si>
  <si>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</si>
  <si>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</si>
  <si>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</si>
  <si>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</si>
  <si>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</si>
  <si>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</si>
  <si>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</si>
  <si>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</si>
  <si>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</si>
  <si>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</si>
  <si>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</si>
  <si>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</si>
  <si>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</si>
  <si>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</si>
  <si>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</si>
  <si>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</si>
  <si>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</si>
  <si>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</si>
  <si>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</si>
  <si>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</si>
  <si>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</si>
  <si>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</si>
  <si>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</si>
  <si>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</si>
  <si>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</si>
  <si>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</si>
  <si>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</si>
  <si>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</si>
  <si>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</si>
  <si>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</si>
  <si>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</si>
  <si>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</si>
  <si>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</si>
  <si>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</si>
  <si>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</si>
  <si>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</si>
  <si>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</si>
  <si>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</si>
  <si>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</si>
  <si>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</si>
  <si>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</si>
  <si>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</si>
  <si>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</si>
  <si>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</si>
  <si>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</si>
  <si>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</si>
  <si>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</si>
  <si>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</si>
  <si>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</si>
  <si>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</si>
  <si>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</si>
  <si>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</si>
  <si>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</si>
  <si>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</si>
  <si>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</si>
  <si>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</si>
  <si>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</si>
  <si>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</si>
  <si>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</si>
  <si>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</si>
  <si>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</si>
  <si>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</si>
  <si>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</si>
  <si>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</si>
  <si>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</si>
  <si>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</si>
  <si>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</si>
  <si>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</si>
  <si>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</si>
  <si>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</si>
  <si>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</si>
  <si>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</si>
  <si>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</si>
  <si>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</si>
  <si>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</si>
  <si>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</si>
  <si>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</si>
  <si>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</si>
  <si>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</si>
  <si>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</si>
  <si>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</si>
  <si>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</si>
  <si>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</si>
  <si>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</si>
  <si>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</si>
  <si>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</si>
  <si>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</si>
  <si>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</si>
  <si>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</si>
  <si>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</si>
  <si>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</si>
  <si>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</si>
  <si>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</si>
  <si>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</si>
  <si>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</si>
  <si>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</si>
  <si>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</si>
  <si>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</si>
  <si>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</si>
  <si>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</si>
  <si>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</si>
  <si>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</si>
  <si>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</si>
  <si>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</si>
  <si>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</si>
  <si>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</si>
  <si>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</si>
  <si>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</si>
  <si>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</si>
  <si>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</si>
  <si>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</si>
  <si>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</si>
  <si>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</si>
  <si>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</si>
  <si>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</si>
  <si>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</si>
  <si>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</si>
  <si>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</si>
  <si>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</si>
  <si>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</si>
  <si>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</si>
  <si>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</si>
  <si>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</si>
  <si>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</si>
  <si>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</si>
  <si>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</si>
  <si>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</si>
  <si>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</si>
  <si>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</si>
  <si>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</si>
  <si>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</si>
  <si>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</si>
  <si>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</si>
  <si>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</si>
  <si>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</si>
  <si>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</si>
  <si>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</si>
  <si>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</si>
  <si>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</si>
  <si>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</si>
  <si>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</si>
  <si>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</si>
  <si>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</si>
  <si>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</si>
  <si>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</si>
  <si>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</si>
  <si>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</si>
  <si>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</si>
  <si>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</si>
  <si>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</si>
  <si>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</si>
  <si>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</si>
  <si>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</si>
  <si>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</si>
  <si>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</si>
  <si>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</si>
  <si>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</si>
  <si>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</si>
  <si>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</si>
  <si>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</si>
  <si>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</si>
  <si>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</si>
  <si>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</si>
  <si>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</si>
  <si>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</si>
  <si>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</si>
  <si>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</si>
  <si>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</si>
  <si>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</si>
  <si>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</si>
  <si>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</si>
  <si>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</si>
  <si>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</si>
  <si>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</si>
  <si>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</si>
  <si>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</si>
  <si>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</si>
  <si>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</si>
  <si>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</si>
  <si>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</si>
  <si>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</si>
  <si>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</si>
  <si>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</si>
  <si>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</si>
  <si>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</si>
  <si>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</si>
  <si>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</si>
  <si>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</si>
  <si>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</si>
  <si>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</si>
  <si>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</si>
  <si>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</si>
  <si>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</si>
  <si>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</si>
  <si>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</si>
  <si>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</si>
  <si>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</si>
  <si>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</si>
  <si>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</si>
  <si>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</si>
  <si>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</si>
  <si>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</si>
  <si>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</si>
  <si>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</si>
  <si>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</si>
  <si>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</si>
  <si>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</si>
  <si>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</si>
  <si>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</si>
  <si>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</si>
  <si>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</si>
  <si>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</si>
  <si>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</si>
  <si>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</si>
  <si>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</si>
  <si>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</si>
  <si>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</si>
  <si>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</si>
  <si>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</si>
  <si>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</si>
  <si>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</si>
  <si>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</si>
  <si>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</si>
  <si>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</si>
  <si>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</si>
  <si>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</si>
  <si>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</si>
  <si>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</si>
  <si>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</si>
  <si>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</si>
  <si>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</si>
  <si>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</si>
  <si>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</si>
  <si>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</si>
  <si>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</si>
  <si>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</si>
  <si>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</si>
  <si>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</si>
  <si>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</si>
  <si>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</si>
  <si>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</si>
  <si>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</si>
  <si>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</si>
  <si>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</si>
  <si>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</si>
  <si>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</si>
  <si>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</si>
  <si>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</si>
  <si>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</si>
  <si>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</si>
  <si>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</si>
  <si>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</si>
  <si>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</si>
  <si>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</si>
  <si>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</si>
  <si>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</si>
  <si>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</si>
  <si>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</si>
  <si>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</si>
  <si>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</si>
  <si>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</si>
  <si>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</si>
  <si>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</si>
  <si>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</si>
  <si>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</si>
  <si>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</si>
  <si>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</si>
  <si>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</si>
  <si>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</si>
  <si>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</si>
  <si>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</si>
  <si>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</si>
  <si>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</si>
  <si>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</si>
  <si>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</si>
  <si>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</si>
  <si>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</si>
  <si>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</si>
  <si>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</si>
  <si>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</si>
  <si>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</si>
  <si>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</si>
  <si>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</si>
  <si>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</si>
  <si>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</si>
  <si>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</si>
  <si>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</si>
  <si>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</si>
  <si>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</si>
  <si>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</si>
  <si>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</si>
  <si>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</si>
  <si>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</si>
  <si>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</si>
  <si>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</si>
  <si>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</si>
  <si>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</si>
  <si>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</si>
  <si>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</si>
  <si>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</si>
  <si>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</si>
  <si>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</si>
  <si>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</si>
  <si>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</si>
  <si>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</si>
  <si>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</si>
  <si>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</si>
  <si>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</si>
  <si>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</si>
  <si>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</si>
  <si>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</si>
  <si>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</si>
  <si>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</si>
  <si>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</si>
  <si>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</si>
  <si>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</si>
  <si>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</si>
  <si>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</si>
  <si>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</si>
  <si>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</si>
  <si>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</si>
  <si>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</si>
  <si>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</si>
  <si>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</si>
  <si>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</si>
  <si>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</si>
  <si>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</si>
  <si>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</si>
  <si>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</si>
  <si>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</si>
  <si>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</si>
  <si>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</si>
  <si>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</si>
  <si>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</si>
  <si>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</si>
  <si>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</si>
  <si>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</si>
  <si>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</si>
  <si>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</si>
  <si>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</si>
  <si>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</si>
  <si>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</si>
  <si>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</si>
  <si>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</si>
  <si>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</si>
  <si>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</si>
  <si>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</si>
  <si>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</si>
  <si>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</si>
  <si>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</si>
  <si>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</si>
  <si>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</si>
  <si>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</si>
  <si>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</si>
  <si>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</si>
  <si>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</si>
  <si>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</si>
  <si>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</si>
  <si>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</si>
  <si>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</si>
  <si>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</si>
  <si>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</si>
  <si>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</si>
  <si>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</si>
  <si>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</si>
  <si>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</si>
  <si>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</si>
  <si>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</si>
  <si>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</si>
  <si>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</si>
  <si>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</si>
  <si>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</si>
  <si>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</si>
  <si>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</si>
  <si>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</si>
  <si>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</si>
  <si>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</si>
  <si>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</si>
  <si>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</si>
  <si>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</si>
  <si>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</si>
  <si>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</si>
  <si>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</si>
  <si>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</si>
  <si>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</si>
  <si>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</si>
  <si>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</si>
  <si>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</si>
  <si>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</si>
  <si>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</si>
  <si>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</si>
  <si>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</si>
  <si>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</si>
  <si>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</si>
  <si>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</si>
  <si>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</si>
  <si>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</si>
  <si>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</si>
  <si>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</si>
  <si>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</si>
  <si>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</si>
  <si>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</si>
  <si>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</si>
  <si>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</si>
  <si>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</si>
  <si>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</si>
  <si>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</si>
  <si>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</si>
  <si>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</si>
  <si>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</si>
  <si>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</si>
  <si>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</si>
  <si>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</si>
  <si>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</si>
  <si>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</si>
  <si>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</si>
  <si>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</si>
  <si>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</si>
  <si>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</si>
  <si>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</si>
  <si>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</si>
  <si>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</si>
  <si>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</si>
  <si>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</si>
  <si>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</si>
  <si>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</si>
  <si>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</si>
  <si>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</si>
  <si>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</si>
  <si>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</si>
  <si>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</si>
  <si>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</si>
  <si>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</si>
  <si>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</si>
  <si>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</si>
  <si>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</si>
  <si>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</si>
  <si>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</si>
  <si>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</si>
  <si>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</si>
  <si>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</si>
  <si>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</si>
  <si>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</si>
  <si>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</si>
  <si>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</si>
  <si>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</si>
  <si>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</si>
  <si>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</si>
  <si>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</si>
  <si>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</si>
  <si>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</si>
  <si>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</si>
  <si>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</si>
  <si>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</si>
  <si>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</si>
  <si>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</si>
  <si>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</si>
  <si>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</si>
  <si>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</si>
  <si>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</si>
  <si>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</si>
  <si>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</si>
  <si>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</si>
  <si>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</si>
  <si>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</si>
  <si>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</si>
  <si>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</si>
  <si>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</si>
  <si>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</si>
  <si>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</si>
  <si>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</si>
  <si>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</si>
  <si>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</si>
  <si>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</si>
  <si>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</si>
  <si>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</si>
  <si>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</si>
  <si>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</si>
  <si>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</si>
  <si>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</si>
  <si>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</si>
  <si>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</si>
  <si>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</si>
  <si>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</si>
  <si>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</si>
  <si>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</si>
  <si>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</si>
  <si>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</si>
  <si>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</si>
  <si>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</si>
  <si>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</si>
  <si>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</si>
  <si>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</si>
  <si>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</si>
  <si>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</si>
  <si>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</si>
  <si>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</si>
  <si>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</si>
  <si>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</si>
  <si>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</si>
  <si>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</si>
  <si>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</si>
  <si>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</si>
  <si>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</si>
  <si>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</si>
  <si>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</si>
  <si>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</si>
  <si>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</si>
  <si>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</si>
  <si>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</si>
  <si>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</si>
  <si>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</si>
  <si>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</si>
  <si>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</si>
  <si>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</si>
  <si>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</si>
  <si>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</si>
  <si>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</si>
  <si>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</si>
  <si>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</si>
  <si>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</si>
  <si>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</si>
  <si>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</si>
  <si>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</si>
  <si>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</si>
  <si>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</si>
  <si>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</si>
  <si>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</si>
  <si>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</si>
  <si>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</si>
  <si>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</si>
  <si>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</si>
  <si>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</si>
  <si>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</si>
  <si>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</si>
  <si>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</si>
  <si>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</si>
  <si>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</si>
  <si>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</si>
  <si>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</si>
  <si>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</si>
  <si>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</si>
  <si>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</si>
  <si>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</si>
  <si>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</si>
  <si>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</si>
  <si>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</si>
  <si>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</si>
  <si>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</si>
  <si>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</si>
  <si>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</si>
  <si>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</si>
  <si>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</si>
  <si>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</si>
  <si>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</si>
  <si>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</si>
  <si>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</si>
  <si>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</si>
  <si>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</si>
  <si>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</si>
  <si>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</si>
  <si>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</si>
  <si>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</si>
  <si>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</si>
  <si>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</si>
  <si>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</si>
  <si>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</si>
  <si>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</si>
  <si>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</si>
  <si>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</si>
  <si>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</si>
  <si>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</si>
  <si>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</si>
  <si>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</si>
  <si>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</si>
  <si>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</si>
  <si>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</si>
  <si>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</si>
  <si>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</si>
  <si>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</si>
  <si>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</si>
  <si>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</si>
  <si>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</si>
  <si>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</si>
  <si>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</si>
  <si>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</si>
  <si>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</si>
  <si>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</si>
  <si>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</si>
  <si>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</si>
  <si>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</si>
  <si>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</si>
  <si>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</si>
  <si>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</si>
  <si>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</si>
  <si>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</si>
  <si>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</si>
  <si>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</si>
  <si>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</si>
  <si>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</si>
  <si>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</si>
  <si>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</si>
  <si>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</si>
  <si>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</si>
  <si>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</si>
  <si>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</si>
  <si>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</si>
  <si>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</si>
  <si>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</si>
  <si>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</si>
  <si>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</si>
  <si>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</si>
  <si>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</si>
  <si>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</si>
  <si>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</si>
  <si>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</si>
  <si>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</si>
  <si>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</si>
  <si>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</si>
  <si>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</si>
  <si>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</si>
  <si>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</si>
  <si>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</si>
  <si>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</si>
  <si>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</si>
  <si>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</si>
  <si>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</si>
  <si>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</si>
  <si>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</si>
  <si>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</si>
  <si>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</si>
  <si>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</si>
  <si>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</si>
  <si>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</si>
  <si>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</si>
  <si>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</si>
  <si>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</si>
  <si>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</si>
  <si>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</si>
  <si>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</si>
  <si>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</si>
  <si>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</si>
  <si>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</si>
  <si>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</si>
  <si>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</si>
  <si>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</si>
  <si>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</si>
  <si>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</si>
  <si>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</si>
  <si>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</si>
  <si>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</si>
  <si>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</si>
  <si>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</si>
  <si>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</si>
  <si>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</si>
  <si>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</si>
  <si>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</si>
  <si>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</si>
  <si>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</si>
  <si>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</si>
  <si>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</si>
  <si>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</si>
  <si>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</si>
  <si>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</si>
  <si>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</si>
  <si>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</si>
  <si>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</si>
  <si>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</si>
  <si>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</si>
  <si>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</si>
  <si>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</si>
  <si>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</si>
  <si>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</si>
  <si>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</si>
  <si>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</si>
  <si>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</si>
  <si>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</si>
  <si>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</si>
  <si>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</si>
  <si>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</si>
  <si>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</si>
  <si>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</si>
  <si>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</si>
  <si>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</si>
  <si>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</si>
  <si>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</si>
  <si>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</si>
  <si>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</si>
  <si>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</si>
  <si>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</si>
  <si>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</si>
  <si>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</si>
  <si>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</si>
  <si>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</si>
  <si>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</si>
  <si>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</si>
  <si>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</si>
  <si>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</si>
  <si>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</si>
  <si>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</si>
  <si>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</si>
  <si>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</si>
  <si>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</si>
  <si>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</si>
  <si>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</si>
  <si>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</si>
  <si>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</si>
  <si>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</si>
  <si>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</si>
  <si>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</si>
  <si>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</si>
  <si>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</si>
  <si>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</si>
  <si>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</si>
  <si>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</si>
  <si>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</si>
  <si>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</si>
  <si>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</si>
  <si>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</si>
  <si>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</si>
  <si>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</si>
  <si>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</si>
  <si>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</si>
  <si>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</si>
  <si>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</si>
  <si>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</si>
  <si>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</si>
  <si>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</si>
  <si>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</si>
  <si>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</si>
  <si>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</si>
  <si>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</si>
  <si>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</si>
  <si>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</si>
  <si>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</si>
  <si>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</si>
  <si>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</si>
  <si>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</si>
  <si>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</si>
  <si>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</si>
  <si>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</si>
  <si>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</si>
  <si>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</si>
  <si>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</si>
  <si>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</si>
  <si>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</si>
  <si>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</si>
  <si>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</si>
  <si>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</si>
  <si>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</si>
  <si>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</si>
  <si>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</si>
  <si>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</si>
  <si>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</si>
  <si>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</si>
  <si>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</si>
  <si>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</si>
  <si>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</si>
  <si>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</si>
  <si>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</si>
  <si>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</si>
  <si>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</si>
  <si>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</si>
  <si>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</si>
  <si>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</si>
  <si>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</si>
  <si>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</si>
  <si>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</si>
  <si>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</si>
  <si>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</si>
  <si>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</si>
  <si>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</si>
  <si>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</si>
  <si>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</si>
  <si>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</si>
  <si>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</si>
  <si>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</si>
  <si>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</si>
  <si>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</si>
  <si>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</si>
  <si>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</si>
  <si>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</si>
  <si>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</si>
  <si>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</si>
  <si>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</si>
  <si>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</si>
  <si>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</si>
  <si>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</si>
  <si>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</si>
  <si>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</si>
  <si>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</si>
  <si>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</si>
  <si>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</si>
  <si>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</si>
  <si>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</si>
  <si>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</si>
  <si>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</si>
  <si>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</si>
  <si>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</si>
  <si>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</si>
  <si>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</si>
  <si>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</si>
  <si>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</si>
  <si>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</si>
  <si>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</si>
  <si>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</si>
  <si>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</si>
  <si>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</si>
  <si>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</si>
  <si>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</si>
  <si>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</si>
  <si>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</si>
  <si>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</si>
  <si>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</si>
  <si>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</si>
  <si>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</si>
  <si>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</si>
  <si>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</si>
  <si>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</si>
  <si>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</si>
  <si>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</si>
  <si>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</si>
  <si>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</si>
  <si>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</si>
  <si>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</si>
  <si>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</si>
  <si>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</si>
  <si>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</si>
  <si>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</si>
  <si>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</si>
  <si>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</si>
  <si>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</si>
  <si>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</si>
  <si>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</si>
  <si>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</si>
  <si>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</si>
  <si>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</si>
  <si>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</si>
  <si>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</si>
  <si>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</si>
  <si>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</si>
  <si>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</si>
  <si>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</si>
  <si>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</si>
  <si>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</si>
  <si>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</si>
  <si>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</si>
  <si>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</si>
  <si>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</si>
  <si>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</si>
  <si>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</si>
  <si>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</si>
  <si>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</si>
  <si>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</si>
  <si>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</si>
  <si>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</si>
  <si>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</si>
  <si>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</si>
  <si>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</si>
  <si>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</si>
  <si>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</si>
  <si>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</si>
  <si>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</si>
  <si>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</si>
  <si>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</si>
  <si>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</si>
  <si>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</si>
  <si>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</si>
  <si>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</si>
  <si>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</si>
  <si>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</si>
  <si>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</si>
  <si>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</si>
  <si>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</si>
  <si>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</si>
  <si>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</si>
  <si>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</si>
  <si>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</si>
  <si>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</si>
  <si>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</si>
  <si>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</si>
  <si>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</si>
  <si>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</si>
  <si>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</si>
  <si>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</si>
  <si>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</si>
  <si>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</si>
  <si>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</si>
  <si>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</si>
  <si>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</si>
  <si>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</si>
  <si>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</si>
  <si>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</si>
  <si>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</si>
  <si>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</si>
  <si>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</si>
  <si>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</si>
  <si>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</si>
  <si>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</si>
  <si>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</si>
  <si>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</si>
  <si>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</si>
  <si>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</si>
  <si>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</si>
  <si>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</si>
  <si>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</si>
  <si>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</si>
  <si>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</si>
  <si>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</si>
  <si>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</si>
  <si>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</si>
  <si>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</si>
  <si>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</si>
  <si>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</si>
  <si>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</si>
  <si>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</si>
  <si>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</si>
  <si>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</si>
  <si>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</si>
  <si>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</si>
  <si>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</si>
  <si>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</si>
  <si>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</si>
  <si>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</si>
  <si>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</si>
  <si>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</si>
  <si>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</si>
  <si>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</si>
  <si>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</si>
  <si>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</si>
  <si>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</si>
  <si>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</si>
  <si>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</si>
  <si>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</si>
  <si>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</si>
  <si>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</si>
  <si>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</si>
  <si>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</si>
  <si>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</si>
  <si>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</si>
  <si>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</si>
  <si>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</si>
  <si>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</si>
  <si>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</si>
  <si>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</si>
  <si>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</si>
  <si>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</si>
  <si>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</si>
  <si>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</si>
  <si>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</si>
  <si>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</si>
  <si>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</si>
  <si>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</si>
  <si>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</si>
  <si>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</si>
  <si>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</si>
  <si>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</si>
  <si>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</si>
  <si>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</si>
  <si>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</si>
  <si>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</si>
  <si>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</si>
  <si>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</si>
  <si>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</si>
  <si>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</si>
  <si>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</si>
  <si>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</si>
  <si>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</si>
  <si>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</si>
  <si>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</si>
  <si>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</si>
  <si>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</si>
  <si>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</si>
  <si>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</si>
  <si>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</si>
  <si>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</si>
  <si>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</si>
  <si>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</si>
  <si>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</si>
  <si>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</si>
  <si>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</si>
  <si>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</si>
  <si>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</si>
  <si>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</si>
  <si>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</si>
  <si>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</si>
  <si>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</si>
  <si>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</si>
  <si>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</si>
  <si>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</si>
  <si>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</si>
  <si>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</si>
  <si>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</si>
  <si>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</si>
  <si>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</si>
  <si>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</si>
  <si>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</si>
  <si>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</si>
  <si>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</si>
  <si>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</si>
  <si>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</si>
  <si>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</si>
  <si>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</si>
  <si>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</si>
  <si>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</si>
  <si>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</si>
  <si>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</si>
  <si>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</si>
  <si>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</si>
  <si>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</si>
  <si>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</si>
  <si>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</si>
  <si>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</si>
  <si>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</si>
  <si>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</si>
  <si>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</si>
  <si>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</si>
  <si>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</si>
  <si>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</si>
  <si>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</si>
  <si>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</si>
  <si>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</si>
  <si>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</si>
  <si>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</si>
  <si>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</si>
  <si>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</si>
  <si>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</si>
  <si>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</si>
  <si>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</si>
  <si>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</si>
  <si>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</si>
  <si>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</si>
  <si>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</si>
  <si>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</si>
  <si>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</si>
  <si>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</si>
  <si>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</si>
  <si>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</si>
  <si>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</si>
  <si>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</si>
  <si>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</si>
  <si>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</si>
  <si>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</si>
  <si>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</si>
  <si>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</si>
  <si>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</si>
  <si>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</si>
  <si>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</si>
  <si>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</si>
  <si>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</si>
  <si>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</si>
  <si>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</si>
  <si>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</si>
  <si>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</si>
  <si>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</si>
  <si>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</si>
  <si>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</si>
  <si>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</si>
  <si>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</si>
  <si>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</si>
  <si>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</si>
  <si>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</si>
  <si>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</si>
  <si>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</si>
  <si>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</si>
  <si>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</si>
  <si>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</si>
  <si>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</si>
  <si>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</si>
  <si>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</si>
  <si>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</si>
  <si>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</si>
  <si>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</si>
  <si>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</si>
  <si>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</si>
  <si>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</si>
  <si>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</si>
  <si>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</si>
  <si>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</si>
  <si>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</si>
  <si>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</si>
  <si>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</si>
  <si>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</si>
  <si>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</si>
  <si>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</si>
  <si>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</si>
  <si>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</si>
  <si>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</si>
  <si>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</si>
  <si>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</si>
  <si>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</si>
  <si>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</si>
  <si>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</si>
  <si>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</si>
  <si>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</si>
  <si>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</si>
  <si>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</si>
  <si>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</si>
  <si>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</si>
  <si>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</si>
  <si>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</si>
  <si>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</si>
  <si>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</si>
  <si>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</si>
  <si>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</si>
  <si>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</si>
  <si>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</si>
  <si>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</si>
  <si>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</si>
  <si>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</si>
  <si>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</si>
  <si>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</si>
  <si>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</si>
  <si>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</si>
  <si>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</si>
  <si>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</si>
  <si>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</si>
  <si>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</si>
  <si>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</si>
  <si>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</si>
  <si>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</si>
  <si>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</si>
  <si>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</si>
  <si>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</si>
  <si>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</si>
  <si>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</si>
  <si>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</si>
  <si>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</si>
  <si>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</si>
  <si>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</si>
  <si>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</si>
  <si>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</si>
  <si>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</si>
  <si>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</si>
  <si>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</si>
  <si>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</si>
  <si>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</si>
  <si>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</si>
  <si>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</si>
  <si>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</si>
  <si>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</si>
  <si>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</si>
  <si>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</si>
  <si>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</si>
  <si>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</si>
  <si>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</si>
  <si>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</si>
  <si>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</si>
  <si>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</si>
  <si>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</si>
  <si>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</si>
  <si>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</si>
  <si>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</si>
  <si>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</si>
  <si>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</si>
  <si>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</si>
  <si>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</si>
  <si>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</si>
  <si>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</si>
  <si>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</si>
  <si>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</si>
  <si>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</si>
  <si>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</si>
  <si>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</si>
  <si>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</si>
  <si>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</si>
  <si>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</si>
  <si>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</si>
  <si>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</si>
  <si>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</si>
  <si>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</si>
  <si>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</si>
  <si>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</si>
  <si>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</si>
  <si>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</si>
  <si>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</si>
  <si>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</si>
  <si>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</si>
  <si>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</si>
  <si>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</si>
  <si>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</si>
  <si>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</si>
  <si>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</si>
  <si>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</si>
  <si>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</si>
  <si>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</si>
  <si>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</si>
  <si>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</si>
  <si>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</si>
  <si>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</si>
  <si>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</si>
  <si>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</si>
  <si>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</si>
  <si>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</si>
  <si>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</si>
  <si>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</si>
  <si>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</si>
  <si>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</si>
  <si>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</si>
  <si>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</si>
  <si>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</si>
  <si>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</si>
  <si>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</si>
  <si>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</si>
  <si>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</si>
  <si>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</si>
  <si>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</si>
  <si>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</si>
  <si>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</si>
  <si>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</si>
  <si>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</si>
  <si>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</si>
  <si>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</si>
  <si>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</si>
  <si>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</si>
  <si>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</si>
  <si>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</si>
  <si>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</si>
  <si>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</si>
  <si>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</si>
  <si>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</si>
  <si>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</si>
  <si>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</si>
  <si>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</si>
  <si>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</si>
  <si>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</si>
  <si>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</si>
  <si>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</si>
  <si>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</si>
  <si>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</si>
  <si>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</si>
  <si>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</si>
  <si>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</si>
  <si>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</si>
  <si>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</si>
  <si>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</si>
  <si>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</si>
  <si>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</si>
  <si>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</si>
  <si>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</si>
  <si>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</si>
  <si>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</si>
  <si>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</si>
  <si>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</si>
  <si>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</si>
  <si>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</si>
  <si>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</si>
  <si>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</si>
  <si>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</si>
  <si>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</si>
  <si>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</si>
  <si>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</si>
  <si>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</si>
  <si>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</si>
  <si>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</si>
  <si>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</si>
  <si>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</si>
  <si>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</si>
  <si>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</si>
  <si>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</si>
  <si>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</si>
  <si>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</si>
  <si>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</si>
  <si>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</si>
  <si>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</si>
  <si>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</si>
  <si>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</si>
  <si>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</si>
  <si>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</si>
  <si>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</si>
  <si>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</si>
  <si>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</si>
  <si>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</si>
  <si>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</si>
  <si>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</si>
  <si>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</si>
  <si>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</si>
  <si>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</si>
  <si>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</si>
  <si>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</si>
  <si>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</si>
  <si>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</si>
  <si>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</si>
  <si>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</si>
  <si>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</si>
  <si>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</si>
  <si>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</si>
  <si>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</si>
  <si>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</si>
  <si>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</si>
  <si>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</si>
  <si>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</si>
  <si>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</si>
  <si>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</si>
  <si>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</si>
  <si>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</si>
  <si>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</si>
  <si>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</si>
  <si>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</si>
  <si>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</si>
  <si>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</si>
  <si>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</si>
  <si>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</si>
  <si>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</si>
  <si>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</si>
  <si>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</si>
  <si>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</si>
  <si>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</si>
  <si>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</si>
  <si>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</si>
  <si>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</si>
  <si>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</si>
  <si>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</si>
  <si>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</si>
  <si>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</si>
  <si>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</si>
  <si>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</si>
  <si>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</si>
  <si>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</si>
  <si>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</si>
  <si>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</si>
  <si>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</si>
  <si>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</si>
  <si>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</si>
  <si>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</si>
  <si>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</si>
  <si>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</si>
  <si>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</si>
  <si>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</si>
  <si>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</si>
  <si>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</si>
  <si>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</si>
  <si>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</si>
  <si>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</si>
  <si>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</si>
  <si>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</si>
  <si>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</si>
  <si>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</si>
  <si>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</si>
  <si>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</si>
  <si>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</si>
  <si>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</si>
  <si>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</si>
  <si>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</si>
  <si>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</si>
  <si>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</si>
  <si>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</si>
  <si>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</si>
  <si>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</si>
  <si>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</si>
  <si>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</si>
  <si>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</si>
  <si>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</si>
  <si>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</si>
  <si>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</si>
  <si>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</si>
  <si>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</si>
  <si>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</si>
  <si>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</si>
  <si>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</si>
  <si>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</si>
  <si>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</si>
  <si>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</si>
  <si>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</si>
  <si>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</si>
  <si>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</si>
  <si>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</si>
  <si>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</si>
  <si>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</si>
  <si>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</si>
  <si>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</si>
  <si>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</si>
  <si>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</si>
  <si>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</si>
  <si>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</si>
  <si>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</si>
  <si>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</si>
  <si>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</si>
  <si>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</si>
  <si>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</si>
  <si>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</si>
  <si>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</si>
  <si>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</si>
  <si>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</si>
  <si>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</si>
  <si>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</si>
  <si>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</si>
  <si>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</si>
  <si>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</si>
  <si>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</si>
  <si>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</si>
  <si>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</si>
  <si>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</si>
  <si>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</si>
  <si>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</si>
  <si>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</si>
  <si>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</si>
  <si>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</si>
  <si>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</si>
  <si>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</si>
  <si>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</si>
  <si>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</si>
  <si>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</si>
  <si>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</si>
  <si>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</si>
  <si>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</si>
  <si>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</si>
  <si>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</si>
  <si>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</si>
  <si>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</si>
  <si>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</si>
  <si>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</si>
  <si>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</si>
  <si>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</si>
  <si>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</si>
  <si>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</si>
  <si>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</si>
  <si>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</si>
  <si>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</si>
  <si>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</si>
  <si>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</si>
  <si>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</si>
  <si>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</si>
  <si>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</si>
  <si>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</si>
  <si>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</si>
  <si>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</si>
  <si>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</si>
  <si>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</si>
  <si>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</si>
  <si>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</si>
  <si>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</si>
  <si>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</si>
  <si>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</si>
  <si>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</si>
  <si>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</si>
  <si>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</si>
  <si>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</si>
  <si>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</si>
  <si>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</si>
  <si>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</si>
  <si>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</si>
  <si>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</si>
  <si>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</si>
  <si>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</si>
  <si>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</si>
  <si>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</si>
  <si>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</si>
  <si>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</si>
  <si>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</si>
  <si>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</si>
  <si>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</si>
  <si>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</si>
  <si>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</si>
  <si>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</si>
  <si>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</si>
  <si>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</si>
  <si>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</si>
  <si>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</si>
  <si>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</si>
  <si>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</si>
  <si>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</si>
  <si>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</si>
  <si>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</si>
  <si>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</si>
  <si>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</si>
  <si>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</si>
  <si>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</si>
  <si>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</si>
  <si>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</si>
  <si>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</si>
  <si>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</si>
  <si>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</si>
  <si>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</si>
  <si>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</si>
  <si>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</si>
  <si>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</si>
  <si>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</si>
  <si>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</si>
  <si>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</si>
  <si>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</si>
  <si>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</si>
  <si>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</si>
  <si>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</si>
  <si>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</si>
  <si>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</si>
  <si>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</si>
  <si>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</si>
  <si>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</si>
  <si>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</si>
  <si>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</si>
  <si>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</si>
  <si>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</si>
  <si>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</si>
  <si>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</si>
  <si>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</si>
  <si>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</si>
  <si>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</si>
  <si>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</si>
  <si>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</si>
  <si>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</si>
  <si>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</si>
  <si>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</si>
  <si>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</si>
  <si>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</si>
  <si>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</si>
  <si>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</si>
  <si>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</si>
  <si>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</si>
  <si>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</si>
  <si>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</si>
  <si>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</si>
  <si>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</si>
  <si>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</si>
  <si>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</si>
  <si>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</si>
  <si>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</si>
  <si>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</si>
  <si>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</si>
  <si>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</si>
  <si>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</si>
  <si>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</si>
  <si>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</si>
  <si>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</si>
  <si>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</si>
  <si>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</si>
  <si>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</si>
  <si>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</si>
  <si>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</si>
  <si>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</si>
  <si>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</si>
  <si>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</si>
  <si>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</si>
  <si>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</si>
  <si>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</si>
  <si>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</si>
  <si>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</si>
  <si>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</si>
  <si>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</si>
  <si>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</si>
  <si>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</si>
  <si>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</si>
  <si>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</si>
  <si>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</si>
  <si>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</si>
  <si>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</si>
  <si>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</si>
  <si>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</si>
  <si>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</si>
  <si>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</si>
  <si>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</si>
  <si>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</si>
  <si>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</si>
  <si>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</si>
  <si>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</si>
  <si>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</si>
  <si>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</si>
  <si>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</si>
  <si>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</si>
  <si>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</si>
  <si>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</si>
  <si>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</si>
  <si>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</si>
  <si>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</si>
  <si>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</si>
  <si>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</si>
  <si>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</si>
  <si>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</si>
  <si>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</si>
  <si>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</si>
  <si>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</si>
  <si>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</si>
  <si>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</si>
  <si>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</si>
  <si>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</si>
  <si>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</si>
  <si>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</si>
  <si>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</si>
  <si>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</si>
  <si>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</si>
  <si>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</si>
  <si>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</si>
  <si>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</si>
  <si>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</si>
  <si>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</si>
  <si>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</si>
  <si>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</si>
  <si>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</si>
  <si>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</si>
  <si>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</si>
  <si>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</si>
  <si>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</si>
  <si>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</si>
  <si>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</si>
  <si>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</si>
  <si>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</si>
  <si>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</si>
  <si>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</si>
  <si>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</si>
  <si>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</si>
  <si>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</si>
  <si>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</si>
  <si>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</si>
  <si>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</si>
  <si>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</si>
  <si>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</si>
  <si>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</si>
  <si>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</si>
  <si>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</si>
  <si>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</si>
  <si>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</si>
  <si>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</si>
  <si>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</si>
  <si>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</si>
  <si>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</si>
  <si>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</si>
  <si>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</si>
  <si>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</si>
  <si>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</si>
  <si>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</si>
  <si>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</si>
  <si>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</si>
  <si>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</si>
  <si>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</si>
  <si>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</si>
  <si>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</si>
  <si>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</si>
  <si>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</si>
  <si>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</si>
  <si>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</si>
  <si>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</si>
  <si>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</si>
  <si>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</si>
  <si>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</si>
  <si>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</si>
  <si>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</si>
  <si>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</si>
  <si>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</si>
  <si>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</si>
  <si>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</si>
  <si>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</si>
  <si>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</si>
  <si>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</si>
  <si>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</si>
  <si>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</si>
  <si>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</si>
  <si>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</si>
  <si>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</si>
  <si>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</si>
  <si>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</si>
  <si>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</si>
  <si>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</si>
  <si>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</si>
  <si>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</si>
  <si>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</si>
  <si>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</si>
  <si>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</si>
  <si>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</si>
  <si>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</si>
  <si>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</si>
  <si>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</si>
  <si>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</si>
  <si>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</si>
  <si>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</si>
  <si>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</si>
  <si>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</si>
  <si>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</si>
  <si>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</si>
  <si>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</si>
  <si>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</si>
  <si>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</si>
  <si>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</si>
  <si>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</si>
  <si>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</si>
  <si>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</si>
  <si>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</si>
  <si>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</si>
  <si>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</si>
  <si>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</si>
  <si>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</si>
  <si>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</si>
  <si>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</si>
  <si>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</si>
  <si>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</si>
  <si>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</si>
  <si>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</si>
  <si>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</si>
  <si>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</si>
  <si>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</si>
  <si>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</si>
  <si>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</si>
  <si>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</si>
  <si>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</si>
  <si>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</si>
  <si>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</si>
  <si>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</si>
  <si>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</si>
  <si>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</si>
  <si>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</si>
  <si>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</si>
  <si>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</si>
  <si>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</si>
  <si>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</si>
  <si>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</si>
  <si>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</si>
  <si>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</si>
  <si>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</si>
  <si>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</si>
  <si>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</si>
  <si>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</si>
  <si>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</si>
  <si>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</si>
  <si>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</si>
  <si>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</si>
  <si>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</si>
  <si>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</si>
  <si>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</si>
  <si>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</si>
  <si>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</si>
  <si>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</si>
  <si>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</si>
  <si>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</si>
  <si>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</si>
  <si>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</si>
  <si>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</si>
  <si>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</si>
  <si>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</si>
  <si>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</si>
  <si>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</si>
  <si>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</si>
  <si>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</si>
  <si>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</si>
  <si>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</si>
  <si>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</si>
  <si>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</si>
  <si>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</si>
  <si>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</si>
  <si>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</si>
  <si>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</si>
  <si>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</si>
  <si>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</si>
  <si>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</si>
  <si>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</si>
  <si>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</si>
  <si>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</si>
  <si>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</si>
  <si>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</si>
  <si>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</si>
  <si>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</si>
  <si>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</si>
  <si>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</si>
  <si>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</si>
  <si>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</si>
  <si>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</si>
  <si>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</si>
  <si>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</si>
  <si>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</si>
  <si>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</si>
  <si>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</si>
  <si>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</si>
  <si>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</si>
  <si>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</si>
  <si>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</si>
  <si>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</si>
  <si>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</si>
  <si>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</si>
  <si>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</si>
  <si>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</si>
  <si>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</si>
  <si>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</si>
  <si>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</si>
  <si>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</si>
  <si>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</si>
  <si>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</si>
  <si>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</si>
  <si>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</si>
  <si>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</si>
  <si>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</si>
  <si>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</si>
  <si>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</si>
  <si>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</si>
  <si>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</si>
  <si>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</si>
  <si>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</si>
  <si>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</si>
  <si>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</si>
  <si>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</si>
  <si>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</si>
  <si>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</si>
  <si>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</si>
  <si>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</si>
  <si>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</si>
  <si>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</si>
  <si>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</si>
  <si>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</si>
  <si>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</si>
  <si>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</si>
  <si>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</si>
  <si>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</si>
  <si>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</si>
  <si>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</si>
  <si>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</si>
  <si>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</si>
  <si>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</si>
  <si>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</si>
  <si>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</si>
  <si>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</si>
  <si>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</si>
  <si>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</si>
  <si>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</si>
  <si>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</si>
  <si>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</si>
  <si>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</si>
  <si>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</si>
  <si>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</si>
  <si>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</si>
  <si>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</si>
  <si>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</si>
  <si>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</si>
  <si>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</si>
  <si>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</si>
  <si>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</si>
  <si>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</si>
  <si>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</si>
  <si>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</si>
  <si>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</si>
  <si>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</si>
  <si>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</si>
  <si>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</si>
  <si>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</si>
  <si>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</si>
  <si>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</si>
  <si>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</si>
  <si>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</si>
  <si>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</si>
  <si>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</si>
  <si>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</si>
  <si>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</si>
  <si>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</si>
  <si>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</si>
  <si>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</si>
  <si>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</si>
  <si>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</si>
  <si>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</si>
  <si>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</si>
  <si>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</si>
  <si>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</si>
  <si>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</si>
  <si>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</si>
  <si>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</si>
  <si>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</si>
  <si>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</si>
  <si>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</si>
  <si>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</si>
  <si>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</si>
  <si>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</si>
  <si>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</si>
  <si>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</si>
  <si>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</si>
  <si>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</si>
  <si>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</si>
  <si>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</si>
  <si>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</si>
  <si>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</si>
  <si>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</si>
  <si>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</si>
  <si>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</si>
  <si>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</si>
  <si>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</si>
  <si>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</si>
  <si>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</si>
  <si>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</si>
  <si>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</si>
  <si>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</si>
  <si>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</si>
  <si>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</si>
  <si>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</si>
  <si>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</si>
  <si>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</si>
  <si>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</si>
  <si>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</si>
  <si>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</si>
  <si>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</si>
  <si>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</si>
  <si>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</si>
  <si>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</si>
  <si>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</si>
  <si>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</si>
  <si>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</si>
  <si>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</si>
  <si>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</si>
  <si>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</si>
  <si>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</si>
  <si>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</si>
  <si>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</si>
  <si>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</si>
  <si>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</si>
  <si>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</si>
  <si>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</si>
  <si>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</si>
  <si>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</si>
  <si>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</si>
  <si>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</si>
  <si>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</si>
  <si>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</si>
  <si>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</si>
  <si>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</si>
  <si>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</si>
  <si>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</si>
  <si>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</si>
  <si>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</si>
  <si>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</si>
  <si>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</si>
  <si>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</si>
  <si>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</si>
  <si>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</si>
  <si>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</si>
  <si>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</si>
  <si>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</si>
  <si>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</si>
  <si>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</si>
  <si>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</si>
  <si>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</si>
  <si>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</si>
  <si>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</si>
  <si>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</si>
  <si>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</si>
  <si>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</si>
  <si>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</si>
  <si>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</si>
  <si>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</si>
  <si>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</si>
  <si>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</si>
  <si>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</si>
  <si>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</si>
  <si>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</si>
  <si>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</si>
  <si>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</si>
  <si>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</si>
  <si>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</si>
  <si>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</si>
  <si>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</si>
  <si>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</si>
  <si>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</si>
  <si>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</si>
  <si>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</si>
  <si>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</si>
  <si>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</si>
  <si>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</si>
  <si>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</si>
  <si>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</si>
  <si>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</si>
  <si>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</si>
  <si>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</si>
  <si>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</si>
  <si>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</si>
  <si>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</si>
  <si>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</si>
  <si>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</si>
  <si>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</si>
  <si>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</si>
  <si>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</si>
  <si>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</si>
  <si>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</si>
  <si>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</si>
  <si>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</si>
  <si>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</si>
  <si>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</si>
  <si>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</si>
  <si>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</si>
  <si>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</si>
  <si>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</si>
  <si>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</si>
  <si>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</si>
  <si>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</si>
  <si>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</si>
  <si>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</si>
  <si>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</si>
  <si>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</si>
  <si>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</si>
  <si>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</si>
  <si>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</si>
  <si>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</si>
  <si>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</si>
  <si>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</si>
  <si>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</si>
  <si>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</si>
  <si>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</si>
  <si>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</si>
  <si>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</si>
  <si>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</si>
  <si>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</si>
  <si>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</si>
  <si>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</si>
  <si>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</si>
  <si>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</si>
  <si>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</si>
  <si>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</si>
  <si>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</si>
  <si>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</si>
  <si>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</si>
  <si>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</si>
  <si>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</si>
  <si>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</si>
  <si>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</si>
  <si>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</si>
  <si>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</si>
  <si>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</si>
  <si>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</si>
  <si>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</si>
  <si>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</si>
  <si>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</si>
  <si>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</si>
  <si>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</si>
  <si>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</si>
  <si>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</si>
  <si>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</si>
  <si>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</si>
  <si>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</si>
  <si>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</si>
  <si>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</si>
  <si>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</si>
  <si>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</si>
  <si>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</si>
  <si>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</si>
  <si>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</si>
  <si>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</si>
  <si>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</si>
  <si>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</si>
  <si>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</si>
  <si>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</si>
  <si>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</si>
  <si>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</si>
  <si>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</si>
  <si>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</si>
  <si>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</si>
  <si>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</si>
  <si>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</si>
  <si>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</si>
  <si>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</si>
  <si>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</si>
  <si>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</si>
  <si>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</si>
  <si>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</si>
  <si>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</si>
  <si>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</si>
  <si>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</si>
  <si>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</si>
  <si>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</si>
  <si>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</si>
  <si>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</si>
  <si>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</si>
  <si>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</si>
  <si>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</si>
  <si>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</si>
  <si>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</si>
  <si>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</si>
  <si>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</si>
  <si>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</si>
  <si>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</si>
  <si>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</si>
  <si>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</si>
  <si>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</si>
  <si>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</si>
  <si>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</si>
  <si>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</si>
  <si>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</si>
  <si>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</si>
  <si>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</si>
  <si>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</si>
  <si>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</si>
  <si>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</si>
  <si>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</si>
  <si>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</si>
  <si>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</si>
  <si>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</si>
  <si>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</si>
  <si>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</si>
  <si>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</si>
  <si>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</si>
  <si>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</si>
  <si>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</si>
  <si>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</si>
  <si>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</si>
  <si>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</si>
  <si>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</si>
  <si>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</si>
  <si>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</si>
  <si>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</si>
  <si>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</si>
  <si>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</si>
  <si>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</si>
  <si>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</si>
  <si>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</si>
  <si>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</si>
  <si>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</si>
  <si>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</si>
  <si>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</si>
  <si>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</si>
  <si>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</si>
  <si>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</si>
  <si>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</si>
  <si>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</si>
  <si>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</si>
  <si>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</si>
  <si>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</si>
  <si>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</si>
  <si>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</si>
  <si>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</si>
  <si>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</si>
  <si>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</si>
  <si>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</si>
  <si>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</si>
  <si>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</si>
  <si>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</si>
  <si>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</si>
  <si>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</si>
  <si>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</si>
  <si>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</si>
  <si>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</si>
  <si>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</si>
  <si>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</si>
  <si>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</si>
  <si>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</si>
  <si>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</si>
  <si>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</si>
  <si>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</si>
  <si>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</si>
  <si>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</si>
  <si>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</si>
  <si>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</si>
  <si>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</si>
  <si>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</si>
  <si>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</si>
  <si>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</si>
  <si>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</si>
  <si>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</si>
  <si>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</si>
  <si>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</si>
  <si>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</si>
  <si>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</si>
  <si>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</si>
  <si>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</si>
  <si>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</si>
  <si>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</si>
  <si>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</si>
  <si>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</si>
  <si>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</si>
  <si>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</si>
  <si>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</si>
  <si>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</si>
  <si>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</si>
  <si>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</si>
  <si>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</si>
  <si>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</si>
  <si>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</si>
  <si>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</si>
  <si>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</si>
  <si>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</si>
  <si>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</si>
  <si>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</si>
  <si>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</si>
  <si>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</si>
  <si>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</si>
  <si>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</si>
  <si>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</si>
  <si>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</si>
  <si>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</si>
  <si>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</si>
  <si>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</si>
  <si>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</si>
  <si>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</si>
  <si>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</si>
  <si>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</si>
  <si>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</si>
  <si>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</si>
  <si>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</si>
  <si>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</si>
  <si>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</si>
  <si>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</si>
  <si>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</si>
  <si>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</si>
  <si>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</si>
  <si>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</si>
  <si>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</si>
  <si>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</si>
  <si>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</si>
  <si>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</si>
  <si>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</si>
  <si>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</si>
  <si>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</si>
  <si>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</si>
  <si>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</si>
  <si>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</si>
  <si>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</si>
  <si>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</si>
  <si>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</si>
  <si>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</si>
  <si>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</si>
  <si>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</si>
  <si>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</si>
  <si>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</si>
  <si>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</si>
  <si>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</si>
  <si>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</si>
  <si>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</si>
  <si>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</si>
  <si>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</si>
  <si>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</si>
  <si>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</si>
  <si>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</si>
  <si>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</si>
  <si>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</si>
  <si>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</si>
  <si>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</si>
  <si>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</si>
  <si>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</si>
  <si>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</si>
  <si>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</si>
  <si>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</si>
  <si>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</si>
  <si>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</si>
  <si>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</si>
  <si>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</si>
  <si>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</si>
  <si>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</si>
  <si>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</si>
  <si>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</si>
  <si>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</si>
  <si>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</si>
  <si>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</si>
  <si>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</si>
  <si>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</si>
  <si>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</si>
  <si>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</si>
  <si>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</si>
  <si>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</si>
  <si>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</si>
  <si>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</si>
  <si>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</si>
  <si>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</si>
  <si>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</si>
  <si>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</si>
  <si>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</si>
  <si>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</si>
  <si>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</si>
  <si>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</si>
  <si>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</si>
  <si>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</si>
  <si>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</si>
  <si>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</si>
  <si>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</si>
  <si>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</si>
  <si>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</si>
  <si>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</si>
  <si>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</si>
  <si>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</si>
  <si>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</si>
  <si>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</si>
  <si>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</si>
  <si>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</si>
  <si>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</si>
  <si>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</si>
  <si>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</si>
  <si>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</si>
  <si>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</si>
  <si>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</si>
  <si>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</si>
  <si>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</si>
  <si>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</si>
  <si>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</si>
  <si>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</si>
  <si>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</si>
  <si>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</si>
  <si>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</si>
  <si>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</si>
  <si>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</si>
  <si>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</si>
  <si>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</si>
  <si>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</si>
  <si>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</si>
  <si>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</si>
  <si>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</si>
  <si>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</si>
  <si>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</si>
  <si>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</si>
  <si>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</si>
  <si>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</si>
  <si>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</si>
  <si>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</si>
  <si>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</si>
  <si>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</si>
  <si>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</si>
  <si>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</si>
  <si>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</si>
  <si>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</si>
  <si>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</si>
  <si>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</si>
  <si>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</si>
  <si>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</si>
  <si>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</si>
  <si>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</si>
  <si>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</si>
  <si>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</si>
  <si>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</si>
  <si>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</si>
  <si>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</si>
  <si>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</si>
  <si>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</si>
  <si>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</si>
  <si>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</si>
  <si>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</si>
  <si>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</si>
  <si>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</si>
  <si>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</si>
  <si>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</si>
  <si>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</si>
  <si>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</si>
  <si>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</si>
  <si>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</si>
  <si>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</si>
  <si>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</si>
  <si>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</si>
  <si>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</si>
  <si>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</si>
  <si>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</si>
  <si>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</si>
  <si>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</si>
  <si>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</si>
  <si>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</si>
  <si>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</si>
  <si>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</si>
  <si>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</si>
  <si>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</si>
  <si>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</si>
  <si>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</si>
  <si>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</si>
  <si>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</si>
  <si>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</si>
  <si>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</si>
  <si>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</si>
  <si>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</si>
  <si>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</si>
  <si>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</si>
  <si>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</si>
  <si>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</si>
  <si>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</si>
  <si>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</si>
  <si>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</si>
  <si>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</si>
  <si>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</si>
  <si>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</si>
  <si>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</si>
  <si>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</si>
  <si>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</si>
  <si>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</si>
  <si>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</si>
  <si>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</si>
  <si>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</si>
  <si>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</si>
  <si>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</si>
  <si>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</si>
  <si>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</si>
  <si>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</si>
  <si>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</si>
  <si>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</si>
  <si>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</si>
  <si>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</si>
  <si>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</si>
  <si>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</si>
  <si>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</si>
  <si>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</si>
  <si>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</si>
  <si>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</si>
  <si>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</si>
  <si>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</si>
  <si>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</si>
  <si>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</si>
  <si>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</si>
  <si>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</si>
  <si>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</si>
  <si>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</si>
  <si>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</si>
  <si>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</si>
  <si>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</si>
  <si>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</si>
  <si>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</si>
  <si>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</si>
  <si>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</si>
  <si>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</si>
  <si>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</si>
  <si>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</si>
  <si>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</si>
  <si>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</si>
  <si>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</si>
  <si>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</si>
  <si>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</si>
  <si>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</si>
  <si>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</si>
  <si>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</si>
  <si>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</si>
  <si>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</si>
  <si>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</si>
  <si>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</si>
  <si>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</si>
  <si>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</si>
  <si>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</si>
  <si>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</si>
  <si>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</si>
  <si>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</si>
  <si>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</si>
  <si>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</si>
  <si>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</si>
  <si>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</si>
  <si>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</si>
  <si>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</si>
  <si>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</si>
  <si>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</si>
  <si>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</si>
  <si>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</si>
  <si>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</si>
  <si>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</si>
  <si>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</si>
  <si>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</si>
  <si>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</si>
  <si>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</si>
  <si>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</si>
  <si>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</si>
  <si>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</si>
  <si>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</si>
  <si>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</si>
  <si>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</si>
  <si>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</si>
  <si>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</si>
  <si>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</si>
  <si>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</si>
  <si>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</si>
  <si>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</si>
  <si>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</si>
  <si>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</si>
  <si>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</si>
  <si>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</si>
  <si>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</si>
  <si>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</si>
  <si>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</si>
  <si>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</si>
  <si>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</si>
  <si>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</si>
  <si>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</si>
  <si>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</si>
  <si>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</si>
  <si>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</si>
  <si>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</si>
  <si>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</si>
  <si>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</si>
  <si>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</si>
  <si>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</si>
  <si>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</si>
  <si>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</si>
  <si>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</si>
  <si>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</si>
  <si>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</si>
  <si>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</si>
  <si>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</si>
  <si>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</si>
  <si>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</si>
  <si>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</si>
  <si>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</si>
  <si>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</si>
  <si>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</si>
  <si>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</si>
  <si>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</si>
  <si>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</si>
  <si>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</si>
  <si>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</si>
  <si>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</si>
  <si>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</si>
  <si>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</si>
  <si>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</si>
  <si>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</si>
  <si>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</si>
  <si>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</si>
  <si>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</si>
  <si>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</si>
  <si>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</si>
  <si>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</si>
  <si>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</si>
  <si>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</si>
  <si>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</si>
  <si>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</si>
  <si>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</si>
  <si>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</si>
  <si>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</si>
  <si>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</si>
  <si>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</si>
  <si>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</si>
  <si>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</si>
  <si>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</si>
  <si>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</si>
  <si>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</si>
  <si>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</si>
  <si>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</si>
  <si>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</si>
  <si>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</si>
  <si>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</si>
  <si>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</si>
  <si>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</si>
  <si>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</si>
  <si>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</si>
  <si>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</si>
  <si>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</si>
  <si>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</si>
  <si>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</si>
  <si>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</si>
  <si>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</si>
  <si>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</si>
  <si>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</si>
  <si>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</si>
  <si>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</si>
  <si>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</si>
  <si>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</si>
  <si>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</si>
  <si>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</si>
  <si>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</si>
  <si>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</si>
  <si>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</si>
  <si>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</si>
  <si>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</si>
  <si>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</si>
  <si>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</si>
  <si>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</si>
  <si>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</si>
  <si>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</si>
  <si>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</si>
  <si>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</si>
  <si>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</si>
  <si>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</si>
  <si>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</si>
  <si>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</si>
  <si>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</si>
  <si>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</si>
  <si>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</si>
  <si>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</si>
  <si>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</si>
  <si>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</si>
  <si>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</si>
  <si>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</si>
  <si>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</si>
  <si>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</si>
  <si>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</si>
  <si>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</si>
  <si>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</si>
  <si>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</si>
  <si>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</si>
  <si>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</si>
  <si>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</si>
  <si>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</si>
  <si>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</si>
  <si>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</si>
  <si>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</si>
  <si>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</si>
  <si>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</si>
  <si>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</si>
  <si>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</si>
  <si>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</si>
  <si>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</si>
  <si>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</si>
  <si>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</si>
  <si>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</si>
  <si>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</si>
  <si>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</si>
  <si>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</si>
  <si>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</si>
  <si>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</si>
  <si>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</si>
  <si>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</si>
  <si>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</si>
  <si>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</si>
  <si>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</si>
  <si>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</si>
  <si>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</si>
  <si>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</si>
  <si>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</si>
  <si>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</si>
  <si>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</si>
  <si>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</si>
  <si>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</si>
  <si>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</si>
  <si>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</si>
  <si>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</si>
  <si>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</si>
  <si>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</si>
  <si>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</si>
  <si>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</si>
  <si>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</si>
  <si>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</si>
  <si>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</si>
  <si>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</si>
  <si>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</si>
  <si>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</si>
  <si>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</si>
  <si>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</si>
  <si>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</si>
  <si>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</si>
  <si>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</si>
  <si>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</si>
  <si>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</si>
  <si>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</si>
  <si>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</si>
  <si>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</si>
  <si>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</si>
  <si>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</si>
  <si>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</si>
  <si>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</si>
  <si>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</si>
  <si>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</si>
  <si>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</si>
  <si>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</si>
  <si>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</si>
  <si>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</si>
  <si>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</si>
  <si>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</si>
  <si>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</si>
  <si>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</si>
  <si>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</si>
  <si>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</si>
  <si>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</si>
  <si>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</si>
  <si>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</si>
  <si>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</si>
  <si>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</si>
  <si>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</si>
  <si>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</si>
  <si>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</si>
  <si>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</si>
  <si>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</si>
  <si>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</si>
  <si>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</si>
  <si>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</si>
  <si>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</si>
  <si>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</si>
  <si>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</si>
  <si>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</si>
  <si>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</si>
  <si>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</si>
  <si>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</si>
  <si>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</si>
  <si>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</si>
  <si>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</si>
  <si>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</si>
  <si>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</si>
  <si>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</si>
  <si>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</si>
  <si>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</si>
  <si>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</si>
  <si>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</si>
  <si>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</si>
  <si>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</si>
  <si>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</si>
  <si>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</si>
  <si>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</si>
  <si>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</si>
  <si>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</si>
  <si>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</si>
  <si>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</si>
  <si>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</si>
  <si>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</si>
  <si>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</si>
  <si>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</si>
  <si>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</si>
  <si>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</si>
  <si>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</si>
  <si>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</si>
  <si>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</si>
  <si>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</si>
  <si>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</si>
  <si>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</si>
  <si>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</si>
  <si>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</si>
  <si>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</si>
  <si>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</si>
  <si>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</si>
  <si>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</si>
  <si>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</si>
  <si>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</si>
  <si>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</si>
  <si>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</si>
  <si>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</si>
  <si>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</si>
  <si>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</si>
  <si>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</si>
  <si>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</si>
  <si>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</si>
  <si>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</si>
  <si>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</si>
  <si>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</si>
  <si>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</si>
  <si>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</si>
  <si>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</si>
  <si>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</si>
  <si>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</si>
  <si>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</si>
  <si>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</si>
  <si>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</si>
  <si>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</si>
  <si>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</si>
  <si>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</si>
  <si>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</si>
  <si>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</si>
  <si>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</si>
  <si>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</si>
  <si>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</si>
  <si>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</si>
  <si>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</si>
  <si>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</si>
  <si>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</si>
  <si>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</si>
  <si>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</si>
  <si>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</si>
  <si>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</si>
  <si>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</si>
  <si>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</si>
  <si>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</si>
  <si>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</si>
  <si>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</si>
  <si>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</si>
  <si>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</si>
  <si>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</si>
  <si>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</si>
  <si>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</si>
  <si>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</si>
  <si>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</si>
  <si>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</si>
  <si>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</si>
  <si>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</si>
  <si>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</si>
  <si>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</si>
  <si>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</si>
  <si>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</si>
  <si>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</si>
  <si>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</si>
  <si>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</si>
  <si>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</si>
  <si>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</si>
  <si>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</si>
  <si>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</si>
  <si>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</si>
  <si>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</si>
  <si>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</si>
  <si>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</si>
  <si>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</si>
  <si>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</si>
  <si>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</si>
  <si>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</si>
  <si>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</si>
  <si>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</si>
  <si>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</si>
  <si>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</si>
  <si>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</si>
  <si>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</si>
  <si>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</si>
  <si>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</si>
  <si>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</si>
  <si>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</si>
  <si>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</si>
  <si>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</si>
  <si>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</si>
  <si>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</si>
  <si>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</si>
  <si>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</si>
  <si>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</si>
  <si>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</si>
  <si>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</si>
  <si>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</si>
  <si>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</si>
  <si>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</si>
  <si>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</si>
  <si>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</si>
  <si>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</si>
  <si>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</si>
  <si>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</si>
  <si>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</si>
  <si>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</si>
  <si>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</si>
  <si>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</si>
  <si>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</si>
  <si>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</si>
  <si>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</si>
  <si>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</si>
  <si>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</si>
  <si>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</si>
  <si>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</si>
  <si>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</si>
  <si>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</si>
  <si>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</si>
  <si>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</si>
  <si>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</si>
  <si>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</si>
  <si>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</si>
  <si>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</si>
  <si>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</si>
  <si>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</si>
  <si>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</si>
  <si>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</si>
  <si>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</si>
  <si>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</si>
  <si>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</si>
  <si>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</si>
  <si>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</si>
  <si>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</si>
  <si>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</si>
  <si>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</si>
  <si>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</si>
  <si>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</si>
  <si>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</si>
  <si>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</si>
  <si>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</si>
  <si>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</si>
  <si>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</si>
  <si>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</si>
  <si>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</si>
  <si>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</si>
  <si>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</si>
  <si>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</si>
  <si>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</si>
  <si>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</si>
  <si>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</si>
  <si>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</si>
  <si>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</si>
  <si>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</si>
  <si>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</si>
  <si>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</si>
  <si>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</si>
  <si>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</si>
  <si>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</si>
  <si>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</si>
  <si>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</si>
  <si>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</si>
  <si>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</si>
  <si>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</si>
  <si>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</si>
  <si>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</si>
  <si>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</si>
  <si>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</si>
  <si>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</si>
  <si>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</si>
  <si>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</si>
  <si>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</si>
  <si>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</si>
  <si>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</si>
  <si>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</si>
  <si>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</si>
  <si>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</si>
  <si>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</si>
  <si>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</si>
  <si>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</si>
  <si>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</si>
  <si>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</si>
  <si>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</si>
  <si>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</si>
  <si>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</si>
  <si>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</si>
  <si>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</si>
  <si>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</si>
  <si>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</si>
  <si>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</si>
  <si>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</si>
  <si>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</si>
  <si>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</si>
  <si>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</si>
  <si>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</si>
  <si>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</si>
  <si>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</si>
  <si>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</si>
  <si>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</si>
  <si>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</si>
  <si>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</si>
  <si>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</si>
  <si>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</si>
  <si>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</si>
  <si>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</si>
  <si>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</si>
  <si>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</si>
  <si>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</si>
  <si>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</si>
  <si>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</si>
  <si>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</si>
  <si>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</si>
  <si>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</si>
  <si>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</si>
  <si>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</si>
  <si>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</si>
  <si>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</si>
  <si>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</si>
  <si>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</si>
  <si>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</si>
  <si>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</si>
  <si>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</si>
  <si>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</si>
  <si>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</si>
  <si>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</si>
  <si>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</si>
  <si>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</si>
  <si>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</si>
  <si>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</si>
  <si>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</si>
  <si>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</si>
  <si>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</si>
  <si>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</si>
  <si>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</si>
  <si>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</si>
  <si>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</si>
  <si>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</si>
  <si>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</si>
  <si>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</si>
  <si>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</si>
  <si>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</si>
  <si>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</si>
  <si>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</si>
  <si>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</si>
  <si>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</si>
  <si>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</si>
  <si>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</si>
  <si>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</si>
  <si>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</si>
  <si>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</si>
  <si>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</si>
  <si>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</si>
  <si>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</si>
  <si>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</si>
  <si>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</si>
  <si>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</si>
  <si>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</si>
  <si>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</si>
  <si>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</si>
  <si>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</si>
  <si>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</si>
  <si>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</si>
  <si>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</si>
  <si>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</si>
  <si>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</si>
  <si>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</si>
  <si>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</si>
  <si>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</si>
  <si>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</si>
  <si>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</si>
  <si>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</si>
  <si>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</si>
  <si>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</si>
  <si>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</si>
  <si>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</si>
  <si>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</si>
  <si>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</si>
  <si>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</si>
  <si>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</si>
  <si>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</si>
  <si>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</si>
  <si>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</si>
  <si>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</si>
  <si>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</si>
  <si>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</si>
  <si>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</si>
  <si>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</si>
  <si>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</si>
  <si>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</si>
  <si>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</si>
  <si>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</si>
  <si>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</si>
  <si>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</si>
  <si>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</si>
  <si>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</si>
  <si>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</si>
  <si>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</si>
  <si>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</si>
  <si>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</si>
  <si>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</si>
  <si>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</si>
  <si>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</si>
  <si>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</si>
  <si>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</si>
  <si>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</si>
  <si>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</si>
  <si>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</si>
  <si>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</si>
  <si>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</si>
  <si>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</si>
  <si>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</si>
  <si>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</si>
  <si>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</si>
  <si>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</si>
  <si>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</si>
  <si>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</si>
  <si>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</si>
  <si>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</si>
  <si>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</si>
  <si>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</si>
  <si>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</si>
  <si>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</si>
  <si>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</si>
  <si>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</si>
  <si>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</si>
  <si>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</si>
  <si>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</si>
  <si>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</si>
  <si>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</si>
  <si>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</si>
  <si>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</si>
  <si>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</si>
  <si>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</si>
  <si>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</si>
  <si>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</si>
  <si>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</si>
  <si>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</si>
  <si>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</si>
  <si>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</si>
  <si>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</si>
  <si>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</si>
  <si>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</si>
  <si>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</si>
  <si>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</si>
  <si>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</si>
  <si>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</si>
  <si>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</si>
  <si>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</si>
  <si>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</si>
  <si>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</si>
  <si>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</si>
  <si>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</si>
  <si>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</si>
  <si>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</si>
  <si>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</si>
  <si>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</si>
  <si>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</si>
  <si>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</si>
  <si>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</si>
  <si>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</si>
  <si>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</si>
  <si>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</si>
  <si>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</si>
  <si>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</si>
  <si>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</si>
  <si>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</si>
  <si>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</si>
  <si>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</si>
  <si>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</si>
  <si>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</si>
  <si>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</si>
  <si>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</si>
  <si>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</si>
  <si>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</si>
  <si>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</si>
  <si>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</si>
  <si>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</si>
  <si>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</si>
  <si>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</si>
  <si>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</si>
  <si>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</si>
  <si>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</si>
  <si>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</si>
  <si>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</si>
  <si>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</si>
  <si>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</si>
  <si>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</si>
  <si>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</si>
  <si>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</si>
  <si>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</si>
  <si>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</si>
  <si>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</si>
  <si>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</si>
  <si>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</si>
  <si>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</si>
  <si>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</si>
  <si>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</si>
  <si>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</si>
  <si>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</si>
  <si>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</si>
  <si>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</si>
  <si>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</si>
  <si>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</si>
  <si>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</si>
  <si>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</si>
  <si>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</si>
  <si>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</si>
  <si>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</si>
  <si>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</si>
  <si>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</si>
  <si>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</si>
  <si>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</si>
  <si>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</si>
  <si>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</si>
  <si>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</si>
  <si>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</si>
  <si>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</si>
  <si>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</si>
  <si>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</si>
  <si>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</si>
  <si>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</si>
  <si>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</si>
  <si>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</si>
  <si>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</si>
  <si>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</si>
  <si>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</si>
  <si>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</si>
  <si>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</si>
  <si>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</si>
  <si>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</si>
  <si>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</si>
  <si>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</si>
  <si>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</si>
  <si>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</si>
  <si>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</si>
  <si>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</si>
  <si>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</si>
  <si>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</si>
  <si>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</si>
  <si>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</si>
  <si>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</si>
  <si>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</si>
  <si>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</si>
  <si>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</si>
  <si>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</si>
  <si>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</si>
  <si>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</si>
  <si>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</si>
  <si>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</si>
  <si>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</si>
  <si>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</si>
  <si>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</si>
  <si>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</si>
  <si>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</si>
  <si>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</si>
  <si>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</si>
  <si>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</si>
  <si>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</si>
  <si>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</si>
  <si>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</si>
  <si>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</si>
  <si>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</si>
  <si>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</si>
  <si>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</si>
  <si>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</si>
  <si>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</si>
  <si>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</si>
  <si>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</si>
  <si>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</si>
  <si>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</si>
  <si>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</si>
  <si>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</si>
  <si>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</si>
  <si>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</si>
  <si>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</si>
  <si>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</si>
  <si>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</si>
  <si>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</si>
  <si>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</si>
  <si>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</si>
  <si>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</si>
  <si>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</si>
  <si>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</si>
  <si>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</si>
  <si>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</si>
  <si>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</si>
  <si>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</si>
  <si>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</si>
  <si>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</si>
  <si>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</si>
  <si>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</si>
  <si>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</si>
  <si>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</si>
  <si>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</si>
  <si>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</si>
  <si>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</si>
  <si>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</si>
  <si>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</si>
  <si>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</si>
  <si>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</si>
  <si>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</si>
  <si>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</si>
  <si>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</si>
  <si>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</si>
  <si>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</si>
  <si>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</si>
  <si>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</si>
  <si>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</si>
  <si>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</si>
  <si>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</si>
  <si>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</si>
  <si>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</si>
  <si>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</si>
  <si>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</si>
  <si>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</si>
  <si>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</si>
  <si>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</si>
  <si>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</si>
  <si>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</si>
  <si>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</si>
  <si>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</si>
  <si>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</si>
  <si>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</si>
  <si>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</si>
  <si>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</si>
  <si>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</si>
  <si>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</si>
  <si>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</si>
  <si>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</si>
  <si>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</si>
  <si>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</si>
  <si>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</si>
  <si>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</si>
  <si>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</si>
  <si>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</si>
  <si>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</si>
  <si>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</si>
  <si>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</si>
  <si>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</si>
  <si>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</si>
  <si>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</si>
  <si>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</si>
  <si>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</si>
  <si>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</si>
  <si>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</si>
  <si>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</si>
  <si>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</si>
  <si>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</si>
  <si>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</si>
  <si>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</si>
  <si>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</si>
  <si>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</si>
  <si>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</si>
  <si>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</si>
  <si>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</si>
  <si>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</si>
  <si>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</si>
  <si>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</si>
  <si>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</si>
  <si>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</si>
  <si>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</si>
  <si>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</si>
  <si>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</si>
  <si>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</si>
  <si>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</si>
  <si>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</si>
  <si>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</si>
  <si>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</si>
  <si>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</si>
  <si>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</si>
  <si>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</si>
  <si>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</si>
  <si>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</si>
  <si>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</si>
  <si>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</si>
  <si>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</si>
  <si>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</si>
  <si>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</si>
  <si>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</si>
  <si>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</si>
  <si>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</si>
  <si>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</si>
  <si>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</si>
  <si>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</si>
  <si>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</si>
  <si>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</si>
  <si>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</si>
  <si>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</si>
  <si>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</si>
  <si>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</si>
  <si>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</si>
  <si>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</si>
  <si>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</si>
  <si>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</si>
  <si>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</si>
  <si>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</si>
  <si>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</si>
  <si>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</si>
  <si>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</si>
  <si>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</si>
  <si>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</si>
  <si>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</si>
  <si>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</si>
  <si>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</si>
  <si>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</si>
  <si>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</si>
  <si>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</si>
  <si>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</si>
  <si>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</si>
  <si>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</si>
  <si>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</si>
  <si>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</si>
  <si>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</si>
  <si>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</si>
  <si>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</si>
  <si>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</si>
  <si>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</si>
  <si>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</si>
  <si>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</si>
  <si>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</si>
  <si>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</si>
  <si>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</si>
  <si>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</si>
  <si>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</si>
  <si>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</si>
  <si>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</si>
  <si>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</si>
  <si>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</si>
  <si>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</si>
  <si>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</si>
  <si>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</si>
  <si>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</si>
  <si>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</si>
  <si>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</si>
  <si>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</si>
  <si>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</si>
  <si>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</si>
  <si>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</si>
  <si>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</si>
  <si>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</si>
  <si>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</si>
  <si>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</si>
  <si>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</si>
  <si>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</si>
  <si>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</si>
  <si>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</si>
  <si>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</si>
  <si>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</si>
  <si>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</si>
  <si>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</si>
  <si>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</si>
  <si>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</si>
  <si>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</si>
  <si>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</si>
  <si>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</si>
  <si>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</si>
  <si>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</si>
  <si>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</si>
  <si>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</si>
  <si>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</si>
  <si>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</si>
  <si>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</si>
  <si>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</si>
  <si>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</si>
  <si>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</si>
  <si>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</si>
  <si>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</si>
  <si>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</si>
  <si>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</si>
  <si>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</si>
  <si>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</si>
  <si>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</si>
  <si>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</si>
  <si>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</si>
  <si>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</si>
  <si>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</si>
  <si>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</si>
  <si>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</si>
  <si>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</si>
  <si>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</si>
  <si>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</si>
  <si>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</si>
  <si>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</si>
  <si>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</si>
  <si>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</si>
  <si>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</si>
  <si>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</si>
  <si>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</si>
  <si>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</si>
  <si>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</si>
  <si>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</si>
  <si>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</si>
  <si>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</si>
  <si>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</si>
  <si>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</si>
  <si>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</si>
  <si>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</si>
  <si>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</si>
  <si>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</si>
  <si>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</si>
  <si>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</si>
  <si>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</si>
  <si>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</si>
  <si>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</si>
  <si>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</si>
  <si>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</si>
  <si>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</si>
  <si>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</si>
  <si>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</si>
  <si>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</si>
  <si>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</si>
  <si>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</si>
  <si>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</si>
  <si>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</si>
  <si>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</si>
  <si>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</si>
  <si>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</si>
  <si>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</si>
  <si>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</si>
  <si>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</si>
  <si>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</si>
  <si>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</si>
  <si>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</si>
  <si>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</si>
  <si>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</si>
  <si>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</si>
  <si>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</si>
  <si>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</si>
  <si>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</si>
  <si>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</si>
  <si>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</si>
  <si>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</si>
  <si>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</si>
  <si>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</si>
  <si>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</si>
  <si>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</si>
  <si>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</si>
  <si>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</si>
  <si>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</si>
  <si>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</si>
  <si>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</si>
  <si>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</si>
  <si>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</si>
  <si>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</si>
  <si>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</si>
  <si>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</si>
  <si>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</si>
  <si>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</si>
  <si>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</si>
  <si>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</si>
  <si>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</si>
  <si>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</si>
  <si>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</si>
  <si>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</si>
  <si>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</si>
  <si>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</si>
  <si>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</si>
  <si>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</si>
  <si>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</si>
  <si>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</si>
  <si>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</si>
  <si>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</si>
  <si>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</si>
  <si>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</si>
  <si>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</si>
  <si>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</si>
  <si>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</si>
  <si>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</si>
  <si>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</si>
  <si>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</si>
  <si>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</si>
  <si>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</si>
  <si>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</si>
  <si>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</si>
  <si>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</si>
  <si>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</si>
  <si>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</si>
  <si>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</si>
  <si>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</si>
  <si>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</si>
  <si>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</si>
  <si>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</si>
  <si>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</si>
  <si>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</si>
  <si>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</si>
  <si>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</si>
  <si>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</si>
  <si>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</si>
  <si>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</si>
  <si>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</si>
  <si>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</si>
  <si>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</si>
  <si>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</si>
  <si>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</si>
  <si>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</si>
  <si>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</si>
  <si>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</si>
  <si>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</si>
  <si>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</si>
  <si>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</si>
  <si>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</si>
  <si>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</si>
  <si>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</si>
  <si>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</si>
  <si>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</si>
  <si>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</si>
  <si>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</si>
  <si>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</si>
  <si>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</si>
  <si>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</si>
  <si>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</si>
  <si>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</si>
  <si>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</si>
  <si>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</si>
  <si>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</si>
  <si>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</si>
  <si>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</si>
  <si>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</si>
  <si>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</si>
  <si>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</si>
  <si>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</si>
  <si>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</si>
  <si>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</si>
  <si>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</si>
  <si>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</si>
  <si>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</si>
  <si>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</si>
  <si>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</si>
  <si>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</si>
  <si>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</si>
  <si>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</si>
  <si>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</si>
  <si>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</si>
  <si>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</si>
  <si>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</si>
  <si>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</si>
  <si>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</si>
  <si>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</si>
  <si>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</si>
  <si>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</si>
  <si>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</si>
  <si>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</si>
  <si>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</si>
  <si>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</si>
  <si>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</si>
  <si>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</si>
  <si>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</si>
  <si>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</si>
  <si>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</si>
  <si>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</si>
  <si>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</si>
  <si>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</si>
  <si>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</si>
  <si>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</si>
  <si>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</si>
  <si>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</si>
  <si>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</si>
  <si>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</si>
  <si>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</si>
  <si>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</si>
  <si>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</si>
  <si>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</si>
  <si>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</si>
  <si>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</si>
  <si>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</si>
  <si>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</si>
  <si>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</si>
  <si>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</si>
  <si>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</si>
  <si>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</si>
  <si>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</si>
  <si>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</si>
  <si>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</si>
  <si>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</si>
  <si>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</si>
  <si>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</si>
  <si>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</si>
  <si>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</si>
  <si>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</si>
  <si>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</si>
  <si>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</si>
  <si>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</si>
  <si>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</si>
  <si>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</si>
  <si>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</si>
  <si>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</si>
  <si>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</si>
  <si>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</si>
  <si>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</si>
  <si>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</si>
  <si>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</si>
  <si>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</si>
  <si>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</si>
  <si>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</si>
  <si>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</si>
  <si>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</si>
  <si>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</si>
  <si>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</si>
  <si>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</si>
  <si>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</si>
  <si>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</si>
  <si>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</si>
  <si>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</si>
  <si>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</si>
  <si>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</si>
  <si>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</si>
  <si>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</si>
  <si>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</si>
  <si>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</si>
  <si>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</si>
  <si>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</si>
  <si>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</si>
  <si>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</si>
  <si>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</si>
  <si>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</si>
  <si>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</si>
  <si>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</si>
  <si>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</si>
  <si>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</si>
  <si>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</si>
  <si>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</si>
  <si>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</si>
  <si>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</si>
  <si>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</si>
  <si>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</si>
  <si>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</si>
  <si>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</si>
  <si>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</si>
  <si>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</si>
  <si>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</si>
  <si>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</si>
  <si>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</si>
  <si>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</si>
  <si>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</si>
  <si>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</si>
  <si>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</si>
  <si>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</si>
  <si>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</si>
  <si>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</si>
  <si>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</si>
  <si>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</si>
  <si>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</si>
  <si>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</si>
  <si>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</si>
  <si>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</si>
  <si>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</si>
  <si>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</si>
  <si>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</si>
  <si>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</si>
  <si>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</si>
  <si>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</si>
  <si>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</si>
  <si>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</si>
  <si>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</si>
  <si>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</si>
  <si>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</si>
  <si>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</si>
  <si>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</si>
  <si>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</si>
  <si>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</si>
  <si>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</si>
  <si>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</si>
  <si>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</si>
  <si>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</si>
  <si>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</si>
  <si>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</si>
  <si>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</si>
  <si>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</si>
  <si>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</si>
  <si>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</si>
  <si>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</si>
  <si>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</si>
  <si>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</si>
  <si>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</si>
  <si>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</si>
  <si>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</si>
  <si>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</si>
  <si>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</si>
  <si>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</si>
  <si>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</si>
  <si>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</si>
  <si>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</si>
  <si>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</si>
  <si>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</si>
  <si>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</si>
  <si>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</si>
  <si>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</si>
  <si>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</si>
  <si>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</si>
  <si>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</si>
  <si>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</si>
  <si>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</si>
  <si>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</si>
  <si>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</si>
  <si>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</si>
  <si>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</si>
  <si>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</si>
  <si>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</si>
  <si>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</si>
  <si>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</si>
  <si>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</si>
  <si>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</si>
  <si>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</si>
  <si>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</si>
  <si>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</si>
  <si>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</si>
  <si>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</si>
  <si>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</si>
  <si>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</si>
  <si>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</si>
  <si>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</si>
  <si>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</si>
  <si>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</si>
  <si>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</si>
  <si>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</si>
  <si>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</si>
  <si>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</si>
  <si>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</si>
  <si>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</si>
  <si>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</si>
  <si>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</si>
  <si>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</si>
  <si>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</si>
  <si>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</si>
  <si>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</si>
  <si>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</si>
  <si>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</si>
  <si>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</si>
  <si>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</si>
  <si>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</si>
  <si>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</si>
  <si>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</si>
  <si>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</si>
  <si>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</si>
  <si>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</si>
  <si>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</si>
  <si>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</si>
  <si>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</si>
  <si>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</si>
  <si>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</si>
  <si>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</si>
  <si>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</si>
  <si>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</si>
  <si>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</si>
  <si>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</si>
  <si>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</si>
  <si>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</si>
  <si>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</si>
  <si>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</si>
  <si>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</si>
  <si>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</si>
  <si>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</si>
  <si>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</si>
  <si>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</si>
  <si>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</si>
  <si>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</si>
  <si>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</si>
  <si>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</si>
  <si>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</si>
  <si>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</si>
  <si>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</si>
  <si>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</si>
  <si>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</si>
  <si>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</si>
  <si>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</si>
  <si>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</si>
  <si>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</si>
  <si>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</si>
  <si>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</si>
  <si>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</si>
  <si>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</si>
  <si>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</si>
  <si>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</si>
  <si>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</si>
  <si>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</si>
  <si>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</si>
  <si>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</si>
  <si>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</si>
  <si>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</si>
  <si>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</si>
  <si>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</si>
  <si>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</si>
  <si>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</si>
  <si>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</si>
  <si>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</si>
  <si>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</si>
  <si>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</si>
  <si>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</si>
  <si>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</si>
  <si>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</si>
  <si>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</si>
  <si>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</si>
  <si>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</si>
  <si>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</si>
  <si>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</si>
  <si>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</si>
  <si>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</si>
  <si>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</si>
  <si>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</si>
  <si>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</si>
  <si>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</si>
  <si>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</si>
  <si>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</si>
  <si>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</si>
  <si>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</si>
  <si>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</si>
  <si>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</si>
  <si>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</si>
  <si>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</si>
  <si>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</si>
  <si>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</si>
  <si>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</si>
  <si>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</si>
  <si>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</si>
  <si>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</si>
  <si>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</si>
  <si>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</si>
  <si>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</si>
  <si>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</si>
  <si>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</si>
  <si>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</si>
  <si>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</si>
  <si>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</si>
  <si>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</si>
  <si>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</si>
  <si>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</si>
  <si>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</si>
  <si>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</si>
  <si>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</si>
  <si>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</si>
  <si>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</si>
  <si>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</si>
  <si>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</si>
  <si>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</si>
  <si>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</si>
  <si>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</si>
  <si>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</si>
  <si>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</si>
  <si>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</si>
  <si>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</si>
  <si>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</si>
  <si>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</si>
  <si>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</si>
  <si>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</si>
  <si>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</si>
  <si>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</si>
  <si>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</si>
  <si>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</si>
  <si>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</si>
  <si>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</si>
  <si>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</si>
  <si>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</si>
  <si>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</si>
  <si>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</si>
  <si>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</si>
  <si>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</si>
  <si>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</si>
  <si>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</si>
  <si>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</si>
  <si>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</si>
  <si>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</si>
  <si>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</si>
  <si>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</si>
  <si>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</si>
  <si>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</si>
  <si>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</si>
  <si>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</si>
  <si>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</si>
  <si>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</si>
  <si>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</si>
  <si>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</si>
  <si>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</si>
  <si>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</si>
  <si>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</si>
  <si>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</si>
  <si>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</si>
  <si>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</si>
  <si>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</si>
  <si>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</si>
  <si>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</si>
  <si>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</si>
  <si>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</si>
  <si>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</si>
  <si>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</si>
  <si>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</si>
  <si>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</si>
  <si>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</si>
  <si>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</si>
  <si>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</si>
  <si>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</si>
  <si>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</si>
  <si>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</si>
  <si>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</si>
  <si>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</si>
  <si>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</si>
  <si>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</si>
  <si>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</si>
  <si>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</si>
  <si>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</si>
  <si>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</si>
  <si>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</si>
  <si>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</si>
  <si>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</si>
  <si>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</si>
  <si>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</si>
  <si>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</si>
  <si>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</si>
  <si>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</si>
  <si>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</si>
  <si>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</si>
  <si>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</si>
  <si>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</si>
  <si>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</si>
  <si>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</si>
  <si>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</si>
  <si>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</si>
  <si>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</si>
  <si>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</si>
  <si>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</si>
  <si>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</si>
  <si>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</si>
  <si>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</si>
  <si>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</si>
  <si>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</si>
  <si>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</si>
  <si>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</si>
  <si>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</si>
  <si>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</si>
  <si>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</si>
  <si>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</si>
  <si>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</si>
  <si>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</si>
  <si>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</si>
  <si>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</si>
  <si>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</si>
  <si>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</si>
  <si>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</si>
  <si>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</si>
  <si>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</si>
  <si>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</si>
  <si>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</si>
  <si>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</si>
  <si>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</si>
  <si>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</si>
  <si>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</si>
  <si>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</si>
  <si>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</si>
  <si>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</si>
  <si>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</si>
  <si>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</si>
  <si>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</si>
  <si>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</si>
  <si>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</si>
  <si>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</si>
  <si>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</si>
  <si>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</si>
  <si>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</si>
  <si>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</si>
  <si>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</si>
  <si>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</si>
  <si>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</si>
  <si>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</si>
  <si>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</si>
  <si>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</si>
  <si>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</si>
  <si>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</si>
  <si>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</si>
  <si>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</si>
  <si>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</si>
  <si>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</si>
  <si>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</si>
  <si>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</si>
  <si>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</si>
  <si>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</si>
  <si>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</si>
  <si>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</si>
  <si>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</si>
  <si>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</si>
  <si>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</si>
  <si>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</si>
  <si>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</si>
  <si>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</si>
  <si>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</si>
  <si>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</si>
  <si>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</si>
  <si>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</si>
  <si>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</si>
  <si>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</si>
  <si>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</si>
  <si>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</si>
  <si>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</si>
  <si>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</si>
  <si>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</si>
  <si>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</si>
  <si>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</si>
  <si>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</si>
  <si>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</si>
  <si>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</si>
  <si>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</si>
  <si>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</si>
  <si>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</si>
  <si>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</si>
  <si>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</si>
  <si>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</si>
  <si>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</si>
  <si>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</si>
  <si>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</si>
  <si>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</si>
  <si>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</si>
  <si>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</si>
  <si>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</si>
  <si>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</si>
  <si>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</si>
  <si>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</si>
  <si>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</si>
  <si>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</si>
  <si>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</si>
  <si>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</si>
  <si>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</si>
  <si>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</si>
  <si>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</si>
  <si>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</si>
  <si>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</si>
  <si>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</si>
  <si>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</si>
  <si>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</si>
  <si>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</si>
  <si>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</si>
  <si>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</si>
  <si>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</si>
  <si>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</si>
  <si>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</si>
  <si>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</si>
  <si>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</si>
  <si>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</si>
  <si>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</si>
  <si>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</si>
  <si>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</si>
  <si>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</si>
  <si>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</si>
  <si>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</si>
  <si>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</si>
  <si>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</si>
  <si>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</si>
  <si>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</si>
  <si>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</si>
  <si>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</si>
  <si>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</si>
  <si>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</si>
  <si>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</si>
  <si>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</si>
  <si>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</si>
  <si>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</si>
  <si>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</si>
  <si>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</si>
  <si>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</si>
  <si>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</si>
  <si>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</si>
  <si>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</si>
  <si>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</si>
  <si>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</si>
  <si>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</si>
  <si>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</si>
  <si>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</si>
  <si>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</si>
  <si>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</si>
  <si>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</si>
  <si>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</si>
  <si>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</si>
  <si>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</si>
  <si>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</si>
  <si>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</si>
  <si>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</si>
  <si>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</si>
  <si>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</si>
  <si>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</si>
  <si>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</si>
  <si>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</si>
  <si>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</si>
  <si>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</si>
  <si>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</si>
  <si>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</si>
  <si>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</si>
  <si>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</si>
  <si>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</si>
  <si>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</si>
  <si>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</si>
  <si>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</si>
  <si>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</si>
  <si>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</si>
  <si>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</si>
  <si>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</si>
  <si>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</si>
  <si>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</si>
  <si>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</si>
  <si>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</si>
  <si>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</si>
  <si>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</si>
  <si>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</si>
  <si>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</si>
  <si>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</si>
  <si>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</si>
  <si>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</si>
  <si>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</si>
  <si>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</si>
  <si>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</si>
  <si>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</si>
  <si>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</si>
  <si>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</si>
  <si>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</si>
  <si>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</si>
  <si>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</si>
  <si>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</si>
  <si>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</si>
  <si>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</si>
  <si>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</si>
  <si>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</si>
  <si>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</si>
  <si>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</si>
  <si>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</si>
  <si>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</si>
  <si>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</si>
  <si>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</si>
  <si>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</si>
  <si>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</si>
  <si>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</si>
  <si>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</si>
  <si>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</si>
  <si>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</si>
  <si>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</si>
  <si>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</si>
  <si>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</si>
  <si>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</si>
  <si>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</si>
  <si>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</si>
  <si>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</si>
  <si>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</si>
  <si>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</si>
  <si>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</si>
  <si>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</si>
  <si>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</si>
  <si>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</si>
  <si>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</si>
  <si>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</si>
  <si>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</si>
  <si>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</si>
  <si>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</si>
  <si>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</si>
  <si>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</si>
  <si>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</si>
  <si>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</si>
  <si>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</si>
  <si>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</si>
  <si>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</si>
  <si>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</si>
  <si>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</si>
  <si>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</si>
  <si>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</si>
  <si>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</si>
  <si>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</si>
  <si>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</si>
  <si>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</si>
  <si>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</si>
  <si>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</si>
  <si>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</si>
  <si>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</si>
  <si>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</si>
  <si>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</si>
  <si>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</si>
  <si>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</si>
  <si>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</si>
  <si>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</si>
  <si>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</si>
  <si>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</si>
  <si>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</si>
  <si>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</si>
  <si>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</si>
  <si>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</si>
  <si>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</si>
  <si>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</si>
  <si>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</si>
  <si>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</si>
  <si>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</si>
  <si>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</si>
  <si>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</si>
  <si>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</si>
  <si>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</si>
  <si>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</si>
  <si>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</si>
  <si>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</si>
  <si>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</si>
  <si>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</si>
  <si>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</si>
  <si>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</si>
  <si>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</si>
  <si>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</si>
  <si>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</si>
  <si>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</si>
  <si>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</si>
  <si>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</si>
  <si>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</si>
  <si>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</si>
  <si>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</si>
  <si>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</si>
  <si>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</si>
  <si>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</si>
  <si>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</si>
  <si>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</si>
  <si>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</si>
  <si>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</si>
  <si>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</si>
  <si>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</si>
  <si>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</si>
  <si>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</si>
  <si>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</si>
  <si>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</si>
  <si>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</si>
  <si>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</si>
  <si>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</si>
  <si>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</si>
  <si>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</si>
  <si>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</si>
  <si>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</si>
  <si>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</si>
  <si>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</si>
  <si>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</si>
  <si>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</si>
  <si>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</si>
  <si>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</si>
  <si>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</si>
  <si>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</si>
  <si>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</si>
  <si>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</si>
  <si>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</si>
  <si>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</si>
  <si>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</si>
  <si>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</si>
  <si>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</si>
  <si>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</si>
  <si>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</si>
  <si>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</si>
  <si>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</si>
  <si>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</si>
  <si>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</si>
  <si>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</si>
  <si>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</si>
  <si>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</si>
  <si>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</si>
  <si>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</si>
  <si>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</si>
  <si>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</si>
  <si>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</si>
  <si>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</si>
  <si>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</si>
  <si>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</si>
  <si>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</si>
  <si>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</si>
  <si>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</si>
  <si>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</si>
  <si>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</si>
  <si>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</si>
  <si>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</si>
  <si>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</si>
  <si>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</si>
  <si>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</si>
  <si>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</si>
  <si>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</si>
  <si>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</si>
  <si>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</si>
  <si>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</si>
  <si>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</si>
  <si>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</si>
  <si>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</si>
  <si>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</si>
  <si>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</si>
  <si>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</si>
  <si>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</si>
  <si>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</si>
  <si>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</si>
  <si>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</si>
  <si>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</si>
  <si>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</si>
  <si>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</si>
  <si>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</si>
  <si>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</si>
  <si>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</si>
  <si>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</si>
  <si>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</si>
  <si>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</si>
  <si>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</si>
  <si>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</si>
  <si>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</si>
  <si>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</si>
  <si>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</si>
  <si>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</si>
  <si>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</si>
  <si>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</si>
  <si>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</si>
  <si>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</si>
  <si>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</si>
  <si>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</si>
  <si>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</si>
  <si>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</si>
  <si>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</si>
  <si>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</si>
  <si>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</si>
  <si>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</si>
  <si>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</si>
  <si>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</si>
  <si>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</si>
  <si>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</si>
  <si>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</si>
  <si>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</si>
  <si>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</si>
  <si>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</si>
  <si>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</si>
  <si>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</si>
  <si>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</si>
  <si>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</si>
  <si>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</si>
  <si>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</si>
  <si>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</si>
  <si>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</si>
  <si>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</si>
  <si>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</si>
  <si>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</si>
  <si>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</si>
  <si>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</si>
  <si>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</si>
  <si>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</si>
  <si>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</si>
  <si>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</si>
  <si>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</si>
  <si>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</si>
  <si>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</si>
  <si>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</si>
  <si>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</si>
  <si>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</si>
  <si>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</si>
  <si>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</si>
  <si>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</si>
  <si>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</si>
  <si>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</si>
  <si>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</si>
  <si>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</si>
  <si>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</si>
  <si>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</si>
  <si>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</si>
  <si>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</si>
  <si>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</si>
  <si>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</si>
  <si>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</si>
  <si>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</si>
  <si>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</si>
  <si>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</si>
  <si>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</si>
  <si>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</si>
  <si>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</si>
  <si>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</si>
  <si>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</si>
  <si>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</si>
  <si>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</si>
  <si>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</si>
  <si>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</si>
  <si>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</si>
  <si>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</si>
  <si>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</si>
  <si>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</si>
  <si>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</si>
  <si>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</si>
  <si>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</si>
  <si>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</si>
  <si>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</si>
  <si>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</si>
  <si>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</si>
  <si>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</si>
  <si>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</si>
  <si>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</si>
  <si>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</si>
  <si>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</si>
  <si>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</si>
  <si>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</si>
  <si>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</si>
  <si>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</si>
  <si>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</si>
  <si>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</si>
  <si>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</si>
  <si>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</si>
  <si>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</si>
  <si>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</si>
  <si>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</si>
  <si>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</si>
  <si>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</si>
  <si>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</si>
  <si>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</si>
  <si>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</si>
  <si>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</si>
  <si>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</si>
  <si>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</si>
  <si>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</si>
  <si>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</si>
  <si>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</si>
  <si>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</si>
  <si>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</si>
  <si>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</si>
  <si>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</si>
  <si>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</si>
  <si>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</si>
  <si>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</si>
  <si>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</si>
  <si>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</si>
  <si>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</si>
  <si>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</si>
  <si>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</si>
  <si>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</si>
  <si>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</si>
  <si>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</si>
  <si>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</si>
  <si>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</si>
  <si>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</si>
  <si>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</si>
  <si>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</si>
  <si>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</si>
  <si>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</si>
  <si>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</si>
  <si>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</si>
  <si>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</si>
  <si>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</si>
  <si>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</si>
  <si>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</si>
  <si>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</si>
  <si>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</si>
  <si>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</si>
  <si>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</si>
  <si>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</si>
  <si>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</si>
  <si>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</si>
  <si>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</si>
  <si>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</si>
  <si>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</si>
  <si>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</si>
  <si>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</si>
  <si>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</si>
  <si>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</si>
  <si>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</si>
  <si>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</si>
  <si>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</si>
  <si>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</si>
  <si>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</si>
  <si>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</si>
  <si>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</si>
  <si>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</si>
  <si>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</si>
  <si>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</si>
  <si>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</si>
  <si>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</si>
  <si>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</si>
  <si>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</si>
  <si>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</si>
  <si>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</si>
  <si>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</si>
  <si>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</si>
  <si>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</si>
  <si>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</si>
  <si>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</si>
  <si>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</si>
  <si>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</si>
  <si>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</si>
  <si>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</si>
  <si>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</si>
  <si>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</si>
  <si>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</si>
  <si>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</si>
  <si>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</si>
  <si>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</si>
  <si>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</si>
  <si>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</si>
  <si>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</si>
  <si>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</si>
  <si>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</si>
  <si>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</si>
  <si>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</si>
  <si>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</si>
  <si>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</si>
  <si>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</si>
  <si>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</si>
  <si>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</si>
  <si>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</si>
  <si>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</si>
  <si>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</si>
  <si>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</si>
  <si>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</si>
  <si>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</si>
  <si>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</si>
  <si>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</si>
  <si>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</si>
  <si>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</si>
  <si>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</si>
  <si>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</si>
  <si>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</si>
  <si>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</si>
  <si>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</si>
  <si>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</si>
  <si>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</si>
  <si>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</si>
  <si>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</si>
  <si>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</si>
  <si>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</si>
  <si>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</si>
  <si>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</si>
  <si>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</si>
  <si>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</si>
  <si>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</si>
  <si>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</si>
  <si>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</si>
  <si>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</si>
  <si>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</si>
  <si>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</si>
  <si>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</si>
  <si>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</si>
  <si>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</si>
  <si>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</si>
  <si>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</si>
  <si>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</si>
  <si>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</si>
  <si>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</si>
  <si>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</si>
  <si>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</si>
  <si>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</si>
  <si>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</si>
  <si>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</si>
  <si>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</si>
  <si>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</si>
  <si>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</si>
  <si>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</si>
  <si>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</si>
  <si>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</si>
  <si>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</si>
  <si>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</si>
  <si>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</si>
  <si>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</si>
  <si>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</si>
  <si>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</si>
  <si>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</si>
  <si>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</si>
  <si>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</si>
  <si>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</si>
  <si>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</si>
  <si>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</si>
  <si>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</si>
  <si>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</si>
  <si>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</si>
  <si>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</si>
  <si>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</si>
  <si>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</si>
  <si>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</si>
  <si>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</si>
  <si>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</si>
  <si>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</si>
  <si>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</si>
  <si>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</si>
  <si>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</si>
  <si>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</si>
  <si>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</si>
  <si>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</si>
  <si>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</si>
  <si>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</si>
  <si>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</si>
  <si>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</si>
  <si>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</si>
  <si>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</si>
  <si>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</si>
  <si>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</si>
  <si>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</si>
  <si>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</si>
  <si>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</si>
  <si>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</si>
  <si>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</si>
  <si>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</si>
  <si>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</si>
  <si>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</si>
  <si>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</si>
  <si>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</si>
  <si>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</si>
  <si>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</si>
  <si>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</si>
  <si>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</si>
  <si>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</si>
  <si>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</si>
  <si>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</si>
  <si>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</si>
  <si>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</si>
  <si>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</si>
  <si>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</si>
  <si>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</si>
  <si>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</si>
  <si>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</si>
  <si>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</si>
  <si>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</si>
  <si>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</si>
  <si>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</si>
  <si>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</si>
  <si>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</si>
  <si>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</si>
  <si>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</si>
  <si>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</si>
  <si>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</si>
  <si>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</si>
  <si>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</si>
  <si>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</si>
  <si>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</si>
  <si>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</si>
  <si>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</si>
  <si>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</si>
  <si>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</si>
  <si>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</si>
  <si>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</si>
  <si>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</si>
  <si>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</si>
  <si>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</si>
  <si>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</si>
  <si>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</si>
  <si>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</si>
  <si>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</si>
  <si>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</si>
  <si>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</si>
  <si>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</si>
  <si>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</si>
  <si>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</si>
  <si>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</si>
  <si>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</si>
  <si>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</si>
  <si>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</si>
  <si>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</si>
  <si>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</si>
  <si>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</si>
  <si>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</si>
  <si>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</si>
  <si>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</si>
  <si>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</si>
  <si>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</si>
  <si>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</si>
  <si>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</si>
  <si>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</si>
  <si>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</si>
  <si>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</si>
  <si>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</si>
  <si>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</si>
  <si>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</si>
  <si>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</si>
  <si>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</si>
  <si>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</si>
  <si>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</si>
  <si>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</si>
  <si>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</si>
  <si>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</si>
  <si>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</si>
  <si>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</si>
  <si>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</si>
  <si>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</si>
  <si>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</si>
  <si>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</si>
  <si>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</si>
  <si>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</si>
  <si>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</si>
  <si>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</si>
  <si>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</si>
  <si>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</si>
  <si>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</si>
  <si>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</si>
  <si>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</si>
  <si>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</si>
  <si>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</si>
  <si>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</si>
  <si>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</si>
  <si>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</si>
  <si>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</si>
  <si>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</si>
  <si>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</si>
  <si>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</si>
  <si>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</si>
  <si>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</si>
  <si>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</si>
  <si>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</si>
  <si>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</si>
  <si>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</si>
  <si>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</si>
  <si>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</si>
  <si>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</si>
  <si>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</si>
  <si>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</si>
  <si>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</si>
  <si>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</si>
  <si>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</si>
  <si>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</si>
  <si>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</si>
  <si>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</si>
  <si>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</si>
  <si>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</si>
  <si>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</si>
  <si>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</si>
  <si>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</si>
  <si>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</si>
  <si>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</si>
  <si>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</si>
  <si>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</si>
  <si>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</si>
  <si>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</si>
  <si>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</si>
  <si>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</si>
  <si>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</si>
  <si>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</si>
  <si>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</si>
  <si>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</si>
  <si>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</si>
  <si>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</si>
  <si>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</si>
  <si>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</si>
  <si>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</si>
  <si>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</si>
  <si>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</si>
  <si>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</si>
  <si>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</si>
  <si>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</si>
  <si>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</si>
  <si>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</si>
  <si>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</si>
  <si>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</si>
  <si>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</si>
  <si>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</si>
  <si>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</si>
  <si>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</si>
  <si>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</si>
  <si>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</si>
  <si>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</si>
  <si>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</si>
  <si>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</si>
  <si>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</si>
  <si>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</si>
  <si>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</si>
  <si>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</si>
  <si>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</si>
  <si>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</si>
  <si>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</si>
  <si>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</si>
  <si>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</si>
  <si>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</si>
  <si>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</si>
  <si>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</si>
  <si>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</si>
  <si>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</si>
  <si>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</si>
  <si>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</si>
  <si>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</si>
  <si>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</si>
  <si>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</si>
  <si>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</si>
  <si>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</si>
  <si>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</si>
  <si>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</si>
  <si>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</si>
  <si>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</si>
  <si>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</si>
  <si>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</si>
  <si>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</si>
  <si>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</si>
  <si>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</si>
  <si>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</si>
  <si>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</si>
  <si>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</si>
  <si>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</si>
  <si>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</si>
  <si>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</si>
  <si>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</si>
  <si>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</si>
  <si>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</si>
  <si>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</si>
  <si>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</si>
  <si>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</si>
  <si>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</si>
  <si>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</si>
  <si>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</si>
  <si>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</si>
  <si>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</si>
  <si>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</si>
  <si>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</si>
  <si>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</si>
  <si>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</si>
  <si>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</si>
  <si>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</si>
  <si>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</si>
  <si>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</si>
  <si>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</si>
  <si>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</si>
  <si>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</si>
  <si>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</si>
  <si>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</si>
  <si>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</si>
  <si>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</si>
  <si>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</si>
  <si>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</si>
  <si>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</si>
  <si>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</si>
  <si>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</si>
  <si>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</si>
  <si>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</si>
  <si>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</si>
  <si>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</si>
  <si>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</si>
  <si>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</si>
  <si>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</si>
  <si>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</si>
  <si>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</si>
  <si>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</si>
  <si>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</si>
  <si>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</si>
  <si>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</si>
  <si>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</si>
  <si>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</si>
  <si>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</si>
  <si>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</si>
  <si>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</si>
  <si>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</si>
  <si>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</si>
  <si>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</si>
  <si>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</si>
  <si>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</si>
  <si>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</si>
  <si>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</si>
  <si>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</si>
  <si>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</si>
  <si>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</si>
  <si>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</si>
  <si>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</si>
  <si>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</si>
  <si>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</si>
  <si>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</si>
  <si>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</si>
  <si>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</si>
  <si>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</si>
  <si>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</si>
  <si>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</si>
  <si>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</si>
  <si>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</si>
  <si>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</si>
  <si>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</si>
  <si>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</si>
  <si>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</si>
  <si>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</si>
  <si>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</si>
  <si>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</si>
  <si>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</si>
  <si>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</si>
  <si>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</si>
  <si>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</si>
  <si>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</si>
  <si>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</si>
  <si>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</si>
  <si>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</si>
  <si>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</si>
  <si>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</si>
  <si>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</si>
  <si>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</si>
  <si>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</si>
  <si>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</si>
  <si>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</si>
  <si>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</si>
  <si>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</si>
  <si>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</si>
  <si>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</si>
  <si>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</si>
  <si>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</si>
  <si>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</si>
  <si>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</si>
  <si>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</si>
  <si>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</si>
  <si>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</si>
  <si>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</si>
  <si>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</si>
  <si>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</si>
  <si>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</si>
  <si>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</si>
  <si>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</si>
  <si>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</si>
  <si>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</si>
  <si>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</si>
  <si>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</si>
  <si>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</si>
  <si>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</si>
  <si>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</si>
  <si>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</si>
  <si>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</si>
  <si>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</si>
  <si>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</si>
  <si>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</si>
  <si>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</si>
  <si>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</si>
  <si>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</si>
  <si>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</si>
  <si>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</si>
  <si>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</si>
  <si>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</si>
  <si>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</si>
  <si>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</si>
  <si>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</si>
  <si>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</si>
  <si>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</si>
  <si>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</si>
  <si>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</si>
  <si>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</si>
  <si>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</si>
  <si>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</si>
  <si>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</si>
  <si>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</si>
  <si>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</si>
  <si>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</si>
  <si>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</si>
  <si>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</si>
  <si>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</si>
  <si>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</si>
  <si>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</si>
  <si>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</si>
  <si>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</si>
  <si>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</si>
  <si>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</si>
  <si>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</si>
  <si>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</si>
  <si>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</si>
  <si>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</si>
  <si>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</si>
  <si>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</si>
  <si>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</si>
  <si>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</si>
  <si>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</si>
  <si>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</si>
  <si>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</si>
  <si>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</si>
  <si>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</si>
  <si>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</si>
  <si>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</si>
  <si>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</si>
  <si>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</si>
  <si>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</si>
  <si>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</si>
  <si>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</si>
  <si>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</si>
  <si>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</si>
  <si>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</si>
  <si>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</si>
  <si>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</si>
  <si>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</si>
  <si>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</si>
  <si>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</si>
  <si>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</si>
  <si>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</si>
  <si>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</si>
  <si>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</si>
  <si>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</si>
  <si>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</si>
  <si>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</si>
  <si>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</si>
  <si>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</si>
  <si>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</si>
  <si>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</si>
  <si>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</si>
  <si>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</si>
  <si>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</si>
  <si>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</si>
  <si>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</si>
  <si>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</si>
  <si>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</si>
  <si>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</si>
  <si>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</si>
  <si>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</si>
  <si>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</si>
  <si>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</si>
  <si>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</si>
  <si>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</si>
  <si>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</si>
  <si>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</si>
  <si>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</si>
  <si>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</si>
  <si>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</si>
  <si>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</si>
  <si>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</si>
  <si>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</si>
  <si>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</si>
  <si>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</si>
  <si>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</si>
  <si>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</si>
  <si>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</si>
  <si>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</si>
  <si>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</si>
  <si>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</si>
  <si>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</si>
  <si>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</si>
  <si>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</si>
  <si>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</si>
  <si>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</si>
  <si>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</si>
  <si>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</si>
  <si>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</si>
  <si>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</si>
  <si>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</si>
  <si>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</si>
  <si>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</si>
  <si>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</si>
  <si>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</si>
  <si>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</si>
  <si>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</si>
  <si>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</si>
  <si>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</si>
  <si>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</si>
  <si>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</si>
  <si>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</si>
  <si>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</si>
  <si>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</si>
  <si>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</si>
  <si>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</si>
  <si>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</si>
  <si>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</si>
  <si>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</si>
  <si>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</si>
  <si>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</si>
  <si>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</si>
  <si>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</si>
  <si>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</si>
  <si>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</si>
  <si>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</si>
  <si>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</si>
  <si>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</si>
  <si>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</si>
  <si>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</si>
  <si>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</si>
  <si>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</si>
  <si>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</si>
  <si>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</si>
  <si>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</si>
  <si>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</si>
  <si>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</si>
  <si>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</si>
  <si>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</si>
  <si>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</si>
  <si>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</si>
  <si>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</si>
  <si>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</si>
  <si>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</si>
  <si>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</si>
  <si>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</si>
  <si>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</si>
  <si>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</si>
  <si>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</si>
  <si>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</si>
  <si>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</si>
  <si>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</si>
  <si>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</si>
  <si>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</si>
  <si>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</si>
  <si>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</si>
  <si>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</si>
  <si>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</si>
  <si>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</si>
  <si>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</si>
  <si>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</si>
  <si>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</si>
  <si>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</si>
  <si>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</si>
  <si>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</si>
  <si>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</si>
  <si>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</si>
  <si>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</si>
  <si>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</si>
  <si>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</si>
  <si>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</si>
  <si>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</si>
  <si>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</si>
  <si>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</si>
  <si>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</si>
  <si>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</si>
  <si>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</si>
  <si>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</si>
  <si>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</si>
  <si>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</si>
  <si>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</si>
  <si>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</si>
  <si>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</si>
  <si>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</si>
  <si>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</si>
  <si>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</si>
  <si>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</si>
  <si>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</si>
  <si>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</si>
  <si>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</si>
  <si>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</si>
  <si>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</si>
  <si>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</si>
  <si>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</si>
  <si>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</si>
  <si>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</si>
  <si>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</si>
  <si>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</si>
  <si>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</si>
  <si>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</si>
  <si>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</si>
  <si>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</si>
  <si>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</si>
  <si>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</si>
  <si>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</si>
  <si>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</si>
  <si>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</si>
  <si>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</si>
  <si>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</si>
  <si>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</si>
  <si>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</si>
  <si>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</si>
  <si>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</si>
  <si>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</si>
  <si>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</si>
  <si>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</si>
  <si>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</si>
  <si>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</si>
  <si>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</si>
  <si>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</si>
  <si>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</si>
  <si>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</si>
  <si>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</si>
  <si>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</si>
  <si>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</si>
  <si>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</si>
  <si>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</si>
  <si>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</si>
  <si>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</si>
  <si>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</si>
  <si>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</si>
  <si>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</si>
  <si>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</si>
  <si>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</si>
  <si>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</si>
  <si>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</si>
  <si>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</si>
  <si>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</si>
  <si>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</si>
  <si>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</si>
  <si>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</si>
  <si>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</si>
  <si>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</si>
  <si>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</si>
  <si>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</si>
  <si>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</si>
  <si>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</si>
  <si>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</si>
  <si>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</si>
  <si>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</si>
  <si>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</si>
  <si>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</si>
  <si>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</si>
  <si>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</si>
  <si>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</si>
  <si>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</si>
  <si>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</si>
  <si>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</si>
  <si>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</si>
  <si>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</si>
  <si>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</si>
  <si>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</si>
  <si>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</si>
  <si>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</si>
  <si>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</si>
  <si>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</si>
  <si>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</si>
  <si>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</si>
  <si>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</si>
  <si>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</si>
  <si>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</si>
  <si>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</si>
  <si>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</si>
  <si>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</si>
  <si>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</si>
  <si>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</si>
  <si>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</si>
  <si>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</si>
  <si>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</si>
  <si>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</si>
  <si>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</si>
  <si>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</si>
  <si>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</si>
  <si>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</si>
  <si>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</si>
  <si>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</si>
  <si>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</si>
  <si>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</si>
  <si>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</si>
  <si>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</si>
  <si>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</si>
  <si>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</si>
  <si>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</si>
  <si>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</si>
  <si>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</si>
  <si>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</si>
  <si>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</si>
  <si>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</si>
  <si>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</si>
  <si>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</si>
  <si>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</si>
  <si>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</si>
  <si>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</si>
  <si>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</si>
  <si>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</si>
  <si>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</si>
  <si>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</si>
  <si>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</si>
  <si>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</si>
  <si>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</si>
  <si>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</si>
  <si>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</si>
  <si>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</si>
  <si>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</si>
  <si>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</si>
  <si>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</si>
  <si>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</si>
  <si>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</si>
  <si>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</si>
  <si>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</si>
  <si>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</si>
  <si>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</si>
  <si>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</si>
  <si>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</si>
  <si>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</si>
  <si>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</si>
  <si>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</si>
  <si>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</si>
  <si>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</si>
  <si>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</si>
  <si>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</si>
  <si>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</si>
  <si>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</si>
  <si>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</si>
  <si>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</si>
  <si>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</si>
  <si>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</si>
  <si>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</si>
  <si>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</si>
  <si>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</si>
  <si>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</si>
  <si>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</si>
  <si>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</si>
  <si>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</si>
  <si>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</si>
  <si>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</si>
  <si>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</si>
  <si>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</si>
  <si>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</si>
  <si>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</si>
  <si>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</si>
  <si>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</si>
  <si>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</si>
  <si>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</si>
  <si>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</si>
  <si>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</si>
  <si>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</si>
  <si>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</si>
  <si>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</si>
  <si>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</si>
  <si>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</si>
  <si>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</si>
  <si>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</si>
  <si>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</si>
  <si>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</si>
  <si>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</si>
  <si>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</si>
  <si>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</si>
  <si>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</si>
  <si>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</si>
  <si>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</si>
  <si>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</si>
  <si>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</si>
  <si>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</si>
  <si>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</si>
  <si>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</si>
  <si>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</si>
  <si>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</si>
  <si>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</si>
  <si>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</si>
  <si>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</si>
  <si>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</si>
  <si>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</si>
  <si>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</si>
  <si>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</si>
  <si>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</si>
  <si>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</si>
  <si>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</si>
  <si>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</si>
  <si>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</si>
  <si>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</si>
  <si>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</si>
  <si>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</si>
  <si>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</si>
  <si>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</si>
  <si>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</si>
  <si>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</si>
  <si>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</si>
  <si>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</si>
  <si>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</si>
  <si>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</si>
  <si>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</si>
  <si>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</si>
  <si>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</si>
  <si>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</si>
  <si>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</si>
  <si>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</si>
  <si>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</si>
  <si>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</si>
  <si>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</si>
  <si>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</si>
  <si>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</si>
  <si>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</si>
  <si>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</si>
  <si>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</si>
  <si>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</si>
  <si>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</si>
  <si>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</si>
  <si>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</si>
  <si>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</si>
  <si>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</si>
  <si>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</si>
  <si>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</si>
  <si>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</si>
  <si>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</si>
  <si>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</si>
  <si>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</si>
  <si>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</si>
  <si>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</si>
  <si>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</si>
  <si>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</si>
  <si>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</si>
  <si>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</si>
  <si>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</si>
  <si>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</si>
  <si>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</si>
  <si>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</si>
  <si>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</si>
  <si>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</si>
  <si>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</si>
  <si>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</si>
  <si>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</si>
  <si>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</si>
  <si>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</si>
  <si>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</si>
  <si>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</si>
  <si>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</si>
  <si>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</si>
  <si>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</si>
  <si>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</si>
  <si>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</si>
  <si>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</si>
  <si>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</si>
  <si>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</si>
  <si>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</si>
  <si>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</si>
  <si>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</si>
  <si>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</si>
  <si>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</si>
  <si>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</si>
  <si>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</si>
  <si>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</si>
  <si>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</si>
  <si>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</si>
  <si>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</si>
  <si>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</si>
  <si>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</si>
  <si>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</si>
  <si>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</si>
  <si>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</si>
  <si>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</si>
  <si>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</si>
  <si>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</si>
  <si>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</si>
  <si>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</si>
  <si>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</si>
  <si>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</si>
  <si>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</si>
  <si>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</si>
  <si>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</si>
  <si>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</si>
  <si>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</si>
  <si>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</si>
  <si>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</si>
  <si>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</si>
  <si>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</si>
  <si>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</si>
  <si>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</si>
  <si>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</si>
  <si>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</si>
  <si>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</si>
  <si>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</si>
  <si>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</si>
  <si>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</si>
  <si>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</si>
  <si>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</si>
  <si>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</si>
  <si>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</si>
  <si>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</si>
  <si>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</si>
  <si>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</si>
  <si>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</si>
  <si>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</si>
  <si>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</si>
  <si>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</si>
  <si>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</si>
  <si>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</si>
  <si>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</si>
  <si>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</si>
  <si>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</si>
  <si>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</si>
  <si>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</si>
  <si>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</si>
  <si>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</si>
  <si>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</si>
  <si>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</si>
  <si>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</si>
  <si>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</si>
  <si>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</si>
  <si>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</si>
  <si>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</si>
  <si>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</si>
  <si>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</si>
  <si>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</si>
  <si>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</si>
  <si>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</si>
  <si>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</si>
  <si>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</si>
  <si>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</si>
  <si>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</si>
  <si>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</si>
  <si>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</si>
  <si>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</si>
  <si>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</si>
  <si>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</si>
  <si>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</si>
  <si>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</si>
  <si>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</si>
  <si>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</si>
  <si>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</si>
  <si>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</si>
  <si>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</si>
  <si>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</si>
  <si>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</si>
  <si>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</si>
  <si>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</si>
  <si>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</si>
  <si>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</si>
  <si>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</si>
  <si>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</si>
  <si>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</si>
  <si>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</si>
  <si>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</si>
  <si>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</si>
  <si>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</si>
  <si>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</si>
  <si>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</si>
  <si>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</si>
  <si>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</si>
  <si>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</si>
  <si>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</si>
  <si>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</si>
  <si>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</si>
  <si>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</si>
  <si>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</si>
  <si>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</si>
  <si>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</si>
  <si>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</si>
  <si>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</si>
  <si>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</si>
  <si>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</si>
  <si>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</si>
  <si>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</si>
  <si>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</si>
  <si>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</si>
  <si>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</si>
  <si>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</si>
  <si>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</si>
  <si>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</si>
  <si>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</si>
  <si>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</si>
  <si>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</si>
  <si>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</si>
  <si>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</si>
  <si>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</si>
  <si>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</si>
  <si>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</si>
  <si>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</si>
  <si>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</si>
  <si>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</si>
  <si>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</si>
  <si>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</si>
  <si>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</si>
  <si>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</si>
  <si>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</si>
  <si>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</si>
  <si>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</si>
  <si>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</si>
  <si>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</si>
  <si>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</si>
  <si>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</si>
  <si>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</si>
  <si>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</si>
  <si>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</si>
  <si>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</si>
  <si>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</si>
  <si>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</si>
  <si>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</si>
  <si>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</si>
  <si>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</si>
  <si>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</si>
  <si>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</si>
  <si>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</si>
  <si>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</si>
  <si>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</si>
  <si>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</si>
  <si>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</si>
  <si>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</si>
  <si>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</si>
  <si>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</si>
  <si>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</si>
  <si>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</si>
  <si>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</si>
  <si>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</si>
  <si>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</si>
  <si>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</si>
  <si>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</si>
  <si>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</si>
  <si>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</si>
  <si>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</si>
  <si>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</si>
  <si>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</si>
  <si>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</si>
  <si>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</si>
  <si>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</si>
  <si>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</si>
  <si>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</si>
  <si>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</si>
  <si>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</si>
  <si>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</si>
  <si>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</si>
  <si>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</si>
  <si>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</si>
  <si>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</si>
  <si>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</si>
  <si>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</si>
  <si>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</si>
  <si>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</si>
  <si>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</si>
  <si>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</si>
  <si>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</si>
  <si>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</si>
  <si>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</si>
  <si>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</si>
  <si>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</si>
  <si>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</si>
  <si>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</si>
  <si>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</si>
  <si>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</si>
  <si>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</si>
  <si>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</si>
  <si>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</si>
  <si>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</si>
  <si>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</si>
  <si>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</si>
  <si>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</si>
  <si>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</si>
  <si>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</si>
  <si>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</si>
  <si>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</si>
  <si>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</si>
  <si>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</si>
  <si>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</si>
  <si>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</si>
  <si>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</si>
  <si>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</si>
  <si>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</si>
  <si>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</si>
  <si>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</si>
  <si>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</si>
  <si>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</si>
  <si>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</si>
  <si>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</si>
  <si>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</si>
  <si>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</si>
  <si>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</si>
  <si>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</si>
  <si>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</si>
  <si>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</si>
  <si>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</si>
  <si>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</si>
  <si>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</si>
  <si>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</si>
  <si>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</si>
  <si>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</si>
  <si>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</si>
  <si>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</si>
  <si>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</si>
  <si>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</si>
  <si>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</si>
  <si>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</si>
  <si>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</si>
  <si>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</si>
  <si>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</si>
  <si>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</si>
  <si>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</si>
  <si>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</si>
  <si>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</si>
  <si>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</si>
  <si>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</si>
  <si>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</si>
  <si>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</si>
  <si>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</si>
  <si>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</si>
  <si>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</si>
  <si>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</si>
  <si>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</si>
  <si>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</si>
  <si>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</si>
  <si>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</si>
  <si>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</si>
  <si>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</si>
  <si>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</si>
  <si>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</si>
  <si>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</si>
  <si>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</si>
  <si>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</si>
  <si>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</si>
  <si>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</si>
  <si>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</si>
  <si>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</si>
  <si>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</si>
  <si>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</si>
  <si>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</si>
  <si>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</si>
  <si>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</si>
  <si>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</si>
  <si>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</si>
  <si>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</si>
  <si>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</si>
  <si>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</si>
  <si>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</si>
  <si>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</si>
  <si>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</si>
  <si>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</si>
  <si>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</si>
  <si>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</si>
  <si>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</si>
  <si>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</si>
  <si>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</si>
  <si>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</si>
  <si>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</si>
  <si>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</si>
  <si>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</si>
  <si>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</si>
  <si>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</si>
  <si>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</si>
  <si>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</si>
  <si>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</si>
  <si>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</si>
  <si>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</si>
  <si>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</si>
  <si>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</si>
  <si>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</si>
  <si>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</si>
  <si>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</si>
  <si>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</si>
  <si>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</si>
  <si>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</si>
  <si>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</si>
  <si>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</si>
  <si>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</si>
  <si>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</si>
  <si>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</si>
  <si>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</si>
  <si>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</si>
  <si>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</si>
  <si>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</si>
  <si>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</si>
  <si>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</si>
  <si>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</si>
  <si>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</si>
  <si>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</si>
  <si>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</si>
  <si>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</si>
  <si>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</si>
  <si>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</si>
  <si>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</si>
  <si>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</si>
  <si>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</si>
  <si>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</si>
  <si>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</si>
  <si>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</si>
  <si>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</si>
  <si>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</si>
  <si>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</si>
  <si>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</si>
  <si>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</si>
  <si>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</si>
  <si>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</si>
  <si>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</si>
  <si>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</si>
  <si>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</si>
  <si>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</si>
  <si>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</si>
  <si>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</si>
  <si>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</si>
  <si>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</si>
  <si>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</si>
  <si>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</si>
  <si>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</si>
  <si>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</si>
  <si>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</si>
  <si>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</si>
  <si>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</si>
  <si>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</si>
  <si>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</si>
  <si>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</si>
  <si>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</si>
  <si>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</si>
  <si>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</si>
  <si>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</si>
  <si>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</si>
  <si>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</si>
  <si>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</si>
  <si>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</si>
  <si>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</si>
  <si>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</si>
  <si>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</si>
  <si>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</si>
  <si>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</si>
  <si>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</si>
  <si>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</si>
  <si>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</si>
  <si>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</si>
  <si>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</si>
  <si>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</si>
  <si>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</si>
  <si>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</si>
  <si>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</si>
  <si>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</si>
  <si>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</si>
  <si>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</si>
  <si>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</si>
  <si>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</si>
  <si>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</si>
  <si>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</si>
  <si>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</si>
  <si>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</si>
  <si>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</si>
  <si>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</si>
  <si>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</si>
  <si>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</si>
  <si>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</si>
  <si>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</si>
  <si>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</si>
  <si>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</si>
  <si>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</si>
  <si>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</si>
  <si>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</si>
  <si>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</si>
  <si>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</si>
  <si>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</si>
  <si>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</si>
  <si>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</si>
  <si>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</si>
  <si>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</si>
  <si>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</si>
  <si>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</si>
  <si>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</si>
  <si>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</si>
  <si>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</si>
  <si>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</si>
  <si>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</si>
  <si>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</si>
  <si>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</si>
  <si>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</si>
  <si>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</si>
  <si>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</si>
  <si>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</si>
  <si>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</si>
  <si>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</si>
  <si>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</si>
  <si>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</si>
  <si>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</si>
  <si>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</si>
  <si>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</si>
  <si>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</si>
  <si>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</si>
  <si>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</si>
  <si>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</si>
  <si>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</si>
  <si>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</si>
  <si>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</si>
  <si>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</si>
  <si>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</si>
  <si>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</si>
  <si>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</si>
  <si>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</si>
  <si>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</si>
  <si>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</si>
  <si>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</si>
  <si>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</si>
  <si>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</si>
  <si>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</si>
  <si>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</si>
  <si>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</si>
  <si>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</si>
  <si>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</si>
  <si>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</si>
  <si>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</si>
  <si>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</si>
  <si>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</si>
  <si>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</si>
  <si>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</si>
  <si>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</si>
  <si>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</si>
  <si>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</si>
  <si>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</si>
  <si>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</si>
  <si>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</si>
  <si>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</si>
  <si>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</si>
  <si>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</si>
  <si>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</si>
  <si>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</si>
  <si>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</si>
  <si>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</si>
  <si>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</si>
  <si>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</si>
  <si>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</si>
  <si>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</si>
  <si>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</si>
  <si>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</si>
  <si>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</si>
  <si>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</si>
  <si>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</si>
  <si>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</si>
  <si>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</si>
  <si>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</si>
  <si>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</si>
  <si>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</si>
  <si>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</si>
  <si>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</si>
  <si>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</si>
  <si>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</si>
  <si>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</si>
  <si>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</si>
  <si>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</si>
  <si>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</si>
  <si>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</si>
  <si>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</si>
  <si>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</si>
  <si>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</si>
  <si>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</si>
  <si>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</si>
  <si>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</si>
  <si>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</si>
  <si>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</si>
  <si>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</si>
  <si>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</si>
  <si>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</si>
  <si>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</si>
  <si>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</si>
  <si>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</si>
  <si>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</si>
  <si>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</si>
  <si>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</si>
  <si>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</si>
  <si>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</si>
  <si>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</si>
  <si>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</si>
  <si>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</si>
  <si>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</si>
  <si>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</si>
  <si>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</si>
  <si>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</si>
  <si>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</si>
  <si>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</si>
  <si>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</si>
  <si>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</si>
  <si>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</si>
  <si>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</si>
  <si>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</si>
  <si>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</si>
  <si>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</si>
  <si>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</si>
  <si>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</si>
  <si>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</si>
  <si>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</si>
  <si>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</si>
  <si>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</si>
  <si>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</si>
  <si>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</si>
  <si>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</si>
  <si>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</si>
  <si>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</si>
  <si>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</si>
  <si>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</si>
  <si>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</si>
  <si>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</si>
  <si>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</si>
  <si>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</si>
  <si>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</si>
  <si>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</si>
  <si>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</si>
  <si>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</si>
  <si>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</si>
  <si>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</si>
  <si>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</si>
  <si>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</si>
  <si>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</si>
  <si>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</si>
  <si>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</si>
  <si>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</si>
  <si>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</si>
  <si>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</si>
  <si>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</si>
  <si>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</si>
  <si>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</si>
  <si>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</si>
  <si>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</si>
  <si>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</si>
  <si>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</si>
  <si>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</si>
  <si>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</si>
  <si>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</si>
  <si>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</si>
  <si>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</si>
  <si>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</si>
  <si>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</si>
  <si>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</si>
  <si>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</si>
  <si>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</si>
  <si>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</si>
  <si>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</si>
  <si>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</si>
  <si>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</si>
  <si>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</si>
  <si>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</si>
  <si>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</si>
  <si>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</si>
  <si>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</si>
  <si>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</si>
  <si>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</si>
  <si>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</si>
  <si>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</si>
  <si>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</si>
  <si>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</si>
  <si>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</si>
  <si>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</si>
  <si>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</si>
  <si>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</si>
  <si>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</si>
  <si>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</si>
  <si>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</si>
  <si>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</si>
  <si>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</si>
  <si>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</si>
  <si>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</si>
  <si>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</si>
  <si>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</si>
  <si>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</si>
  <si>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</si>
  <si>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</si>
  <si>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</si>
  <si>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</si>
  <si>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</si>
  <si>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</si>
  <si>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</si>
  <si>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</si>
  <si>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</si>
  <si>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</si>
  <si>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</si>
  <si>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</si>
  <si>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</si>
  <si>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</si>
  <si>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</si>
  <si>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</si>
  <si>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</si>
  <si>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</si>
  <si>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</si>
  <si>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</si>
  <si>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</si>
  <si>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</si>
  <si>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</si>
  <si>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</si>
  <si>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</si>
  <si>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</si>
  <si>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</si>
  <si>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</si>
  <si>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</si>
  <si>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</si>
  <si>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</si>
  <si>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</si>
  <si>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</si>
  <si>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</si>
  <si>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</si>
  <si>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</si>
  <si>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</si>
  <si>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</si>
  <si>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</si>
  <si>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</si>
  <si>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</si>
  <si>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</si>
  <si>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</si>
  <si>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</si>
  <si>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</si>
  <si>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</si>
  <si>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</si>
  <si>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</si>
  <si>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</si>
  <si>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</si>
  <si>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</si>
  <si>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</si>
  <si>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</si>
  <si>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</si>
  <si>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</si>
  <si>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</si>
  <si>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</si>
  <si>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</si>
  <si>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</si>
  <si>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</si>
  <si>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</si>
  <si>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</si>
  <si>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</si>
  <si>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</si>
  <si>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</si>
  <si>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</si>
  <si>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</si>
  <si>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</si>
  <si>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</si>
  <si>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</si>
  <si>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</si>
  <si>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</si>
  <si>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</si>
  <si>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</si>
  <si>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</si>
  <si>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</si>
  <si>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</si>
  <si>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</si>
  <si>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</si>
  <si>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</si>
  <si>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</si>
  <si>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</si>
  <si>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</si>
  <si>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</si>
  <si>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</si>
  <si>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</si>
  <si>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</si>
  <si>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</si>
  <si>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</si>
  <si>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</si>
  <si>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</si>
  <si>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</si>
  <si>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</si>
  <si>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</si>
  <si>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</si>
  <si>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</si>
  <si>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</si>
  <si>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</si>
  <si>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</si>
  <si>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</si>
  <si>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</si>
  <si>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</si>
  <si>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</si>
  <si>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</si>
  <si>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</si>
  <si>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</si>
  <si>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</si>
  <si>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</si>
  <si>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</si>
  <si>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</si>
  <si>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</si>
  <si>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</si>
  <si>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</si>
  <si>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</si>
  <si>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</si>
  <si>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</si>
  <si>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</si>
  <si>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</si>
  <si>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</si>
  <si>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</si>
  <si>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</si>
  <si>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</si>
  <si>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</si>
  <si>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</si>
  <si>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</si>
  <si>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</si>
  <si>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</si>
  <si>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</si>
  <si>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</si>
  <si>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</si>
  <si>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</si>
  <si>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</si>
  <si>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</si>
  <si>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</si>
  <si>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</si>
  <si>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</si>
  <si>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</si>
  <si>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</si>
  <si>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</si>
  <si>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</si>
  <si>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</si>
  <si>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</si>
  <si>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</si>
  <si>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</si>
  <si>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</si>
  <si>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</si>
  <si>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</si>
  <si>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</si>
  <si>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</si>
  <si>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</si>
  <si>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</si>
  <si>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</si>
  <si>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</si>
  <si>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</si>
  <si>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</si>
  <si>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</si>
  <si>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</si>
  <si>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</si>
  <si>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</si>
  <si>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</si>
  <si>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</si>
  <si>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</si>
  <si>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</si>
  <si>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</si>
  <si>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</si>
  <si>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</si>
  <si>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</si>
  <si>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</si>
  <si>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</si>
  <si>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</si>
  <si>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</si>
  <si>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</si>
  <si>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</si>
  <si>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</si>
  <si>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</si>
  <si>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</si>
  <si>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</si>
  <si>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</si>
  <si>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</si>
  <si>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</si>
  <si>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</si>
  <si>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</si>
  <si>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</si>
  <si>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</si>
  <si>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</si>
  <si>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</si>
  <si>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</si>
  <si>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</si>
  <si>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</si>
  <si>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</si>
  <si>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</si>
  <si>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</si>
  <si>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</si>
  <si>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</si>
  <si>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</si>
  <si>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</si>
  <si>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</si>
  <si>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</si>
  <si>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</si>
  <si>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</si>
  <si>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</si>
  <si>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</si>
  <si>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</si>
  <si>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</si>
  <si>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</si>
  <si>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</si>
  <si>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</si>
  <si>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</si>
  <si>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</si>
  <si>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</si>
  <si>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</si>
  <si>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</si>
  <si>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</si>
  <si>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</si>
  <si>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</si>
  <si>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</si>
  <si>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</si>
  <si>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</si>
  <si>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</si>
  <si>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</si>
  <si>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</si>
  <si>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</si>
  <si>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</si>
  <si>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</si>
  <si>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</si>
  <si>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</si>
  <si>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</si>
  <si>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</si>
  <si>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</si>
  <si>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</si>
  <si>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</si>
  <si>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</si>
  <si>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</si>
  <si>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</si>
  <si>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</si>
  <si>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</si>
  <si>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</si>
  <si>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</si>
  <si>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</si>
  <si>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</si>
  <si>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</si>
  <si>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</si>
  <si>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</si>
  <si>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</si>
  <si>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</si>
  <si>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</si>
  <si>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</si>
  <si>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</si>
  <si>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</si>
  <si>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</si>
  <si>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</si>
  <si>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</si>
  <si>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</si>
  <si>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</si>
  <si>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</si>
  <si>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</si>
  <si>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</si>
  <si>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</si>
  <si>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</si>
  <si>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</si>
  <si>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</si>
  <si>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</si>
  <si>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</si>
  <si>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</si>
  <si>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</si>
  <si>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</si>
  <si>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</si>
  <si>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</si>
  <si>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</si>
  <si>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</si>
  <si>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</si>
  <si>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</si>
  <si>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</si>
  <si>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</si>
  <si>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</si>
  <si>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</si>
  <si>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</si>
  <si>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</si>
  <si>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</si>
  <si>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</si>
  <si>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</si>
  <si>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</si>
  <si>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</si>
  <si>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</si>
  <si>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</si>
  <si>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</si>
  <si>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</si>
  <si>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</si>
  <si>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</si>
  <si>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</si>
  <si>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</si>
  <si>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</si>
  <si>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</si>
  <si>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</si>
  <si>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</si>
  <si>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</si>
  <si>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</si>
  <si>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</si>
  <si>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</si>
  <si>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</si>
  <si>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</si>
  <si>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</si>
  <si>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</si>
  <si>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</si>
  <si>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</si>
  <si>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</si>
  <si>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</si>
  <si>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</si>
  <si>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</si>
  <si>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</si>
  <si>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</si>
  <si>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</si>
  <si>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</si>
  <si>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</si>
  <si>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</si>
  <si>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</si>
  <si>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</si>
  <si>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</si>
  <si>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</si>
  <si>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</si>
  <si>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</si>
  <si>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</si>
  <si>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</si>
  <si>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</si>
  <si>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</si>
  <si>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</si>
  <si>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</si>
  <si>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</si>
  <si>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</si>
  <si>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</si>
  <si>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</si>
  <si>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</si>
  <si>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</si>
  <si>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</si>
  <si>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</si>
  <si>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</si>
  <si>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</si>
  <si>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</si>
  <si>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</si>
  <si>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</si>
  <si>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</si>
  <si>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</si>
  <si>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</si>
  <si>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</si>
  <si>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</si>
  <si>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</si>
  <si>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</si>
  <si>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</si>
  <si>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</si>
  <si>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</si>
  <si>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</si>
  <si>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</si>
  <si>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</si>
  <si>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</si>
  <si>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</si>
  <si>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</si>
  <si>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</si>
  <si>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</si>
  <si>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</si>
  <si>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</si>
  <si>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</si>
  <si>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</si>
  <si>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</si>
  <si>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</si>
  <si>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</si>
  <si>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</si>
  <si>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</si>
  <si>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</si>
  <si>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</si>
  <si>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</si>
  <si>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</si>
  <si>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</si>
  <si>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</si>
  <si>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</si>
  <si>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</si>
  <si>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</si>
  <si>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</si>
  <si>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</si>
  <si>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</si>
  <si>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</si>
  <si>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</si>
  <si>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</si>
  <si>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</si>
  <si>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</si>
  <si>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</si>
  <si>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</si>
  <si>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</si>
  <si>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</si>
  <si>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</si>
  <si>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</si>
  <si>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</si>
  <si>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</si>
  <si>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</si>
  <si>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</si>
  <si>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</si>
  <si>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</si>
  <si>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</si>
  <si>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</si>
  <si>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</si>
  <si>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</si>
  <si>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</si>
  <si>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</si>
  <si>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</si>
  <si>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</si>
  <si>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</si>
  <si>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</si>
  <si>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</si>
  <si>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</si>
  <si>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</si>
  <si>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</si>
  <si>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</si>
  <si>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</si>
  <si>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</si>
  <si>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</si>
  <si>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</si>
  <si>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</si>
  <si>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</si>
  <si>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</si>
  <si>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</si>
  <si>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</si>
  <si>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</si>
  <si>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</si>
  <si>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</si>
  <si>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</si>
  <si>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</si>
  <si>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</si>
  <si>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</si>
  <si>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</si>
  <si>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</si>
  <si>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</si>
  <si>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</si>
  <si>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</si>
  <si>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</si>
  <si>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</si>
  <si>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</si>
  <si>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</si>
  <si>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</si>
  <si>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</si>
  <si>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</si>
  <si>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</si>
  <si>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</si>
  <si>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</si>
  <si>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</si>
  <si>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</si>
  <si>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</si>
  <si>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</si>
  <si>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</si>
  <si>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</si>
  <si>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</si>
  <si>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</si>
  <si>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</si>
  <si>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</si>
  <si>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</si>
  <si>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</si>
  <si>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</si>
  <si>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</si>
  <si>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</si>
  <si>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</si>
  <si>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</si>
  <si>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</si>
  <si>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</si>
  <si>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</si>
  <si>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</si>
  <si>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</si>
  <si>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</si>
  <si>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</si>
  <si>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</si>
  <si>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</si>
  <si>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</si>
  <si>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</si>
  <si>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</si>
  <si>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</si>
  <si>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</si>
  <si>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</si>
  <si>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</si>
  <si>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</si>
  <si>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</si>
  <si>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</si>
  <si>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</si>
  <si>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</si>
  <si>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</si>
  <si>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</si>
  <si>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</si>
  <si>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</si>
  <si>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</si>
  <si>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</si>
  <si>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</si>
  <si>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</si>
  <si>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</si>
  <si>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</si>
  <si>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</si>
  <si>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</si>
  <si>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</si>
  <si>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</si>
  <si>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</si>
  <si>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</si>
  <si>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</si>
  <si>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</si>
  <si>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</si>
  <si>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</si>
  <si>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</si>
  <si>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</si>
  <si>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</si>
  <si>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</si>
  <si>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</si>
  <si>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</si>
  <si>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</si>
  <si>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</si>
  <si>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</si>
  <si>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</si>
  <si>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</si>
  <si>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</si>
  <si>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</si>
  <si>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</si>
  <si>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</si>
  <si>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</si>
  <si>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</si>
  <si>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</si>
  <si>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</si>
  <si>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</si>
  <si>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</si>
  <si>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</si>
  <si>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</si>
  <si>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</si>
  <si>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</si>
  <si>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</si>
  <si>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</si>
  <si>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</si>
  <si>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</si>
  <si>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</si>
  <si>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</si>
  <si>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</si>
  <si>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</si>
  <si>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</si>
  <si>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</si>
  <si>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</si>
  <si>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</si>
  <si>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</si>
  <si>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</si>
  <si>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</si>
  <si>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</si>
  <si>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</si>
  <si>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</si>
  <si>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</si>
  <si>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</si>
  <si>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</si>
  <si>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</si>
  <si>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</si>
  <si>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</si>
  <si>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</si>
  <si>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</si>
  <si>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</si>
  <si>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</si>
  <si>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</si>
  <si>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</si>
  <si>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</si>
  <si>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</si>
  <si>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</si>
  <si>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</si>
  <si>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</si>
  <si>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</si>
  <si>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</si>
  <si>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</si>
  <si>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</si>
  <si>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</si>
  <si>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</si>
  <si>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</si>
  <si>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</si>
  <si>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</si>
  <si>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</si>
  <si>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</si>
  <si>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</si>
  <si>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</si>
  <si>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</si>
  <si>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</si>
  <si>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</si>
  <si>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</si>
  <si>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</si>
  <si>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</si>
  <si>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</si>
  <si>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</si>
  <si>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</si>
  <si>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</si>
  <si>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</si>
  <si>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</si>
  <si>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</si>
  <si>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</si>
  <si>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</si>
  <si>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</si>
  <si>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</si>
  <si>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</si>
  <si>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</si>
  <si>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</si>
  <si>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</si>
  <si>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</si>
  <si>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</si>
  <si>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</si>
  <si>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</si>
  <si>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</si>
  <si>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</si>
  <si>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</si>
  <si>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</si>
  <si>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</si>
  <si>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</si>
  <si>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</si>
  <si>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</si>
  <si>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</si>
  <si>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</si>
  <si>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</si>
  <si>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</si>
  <si>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</si>
  <si>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</si>
  <si>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</si>
  <si>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</si>
  <si>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</si>
  <si>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</si>
  <si>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</si>
  <si>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</si>
  <si>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</si>
  <si>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</si>
  <si>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</si>
  <si>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</si>
  <si>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</si>
  <si>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</si>
  <si>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</si>
  <si>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</si>
  <si>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</si>
  <si>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</si>
  <si>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</si>
  <si>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</si>
  <si>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</si>
  <si>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</si>
  <si>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</si>
  <si>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</si>
  <si>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</si>
  <si>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</si>
  <si>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</si>
  <si>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</si>
  <si>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</si>
  <si>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</si>
  <si>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</si>
  <si>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</si>
  <si>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</si>
  <si>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</si>
  <si>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</si>
  <si>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</si>
  <si>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</si>
  <si>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</si>
  <si>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</si>
  <si>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</si>
  <si>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</si>
  <si>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</si>
  <si>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</si>
  <si>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</si>
  <si>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</si>
  <si>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</si>
  <si>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</si>
  <si>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</si>
  <si>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</si>
  <si>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</si>
  <si>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</si>
  <si>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</si>
  <si>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</si>
  <si>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</si>
  <si>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</si>
  <si>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</si>
  <si>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</si>
  <si>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</si>
  <si>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</si>
  <si>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</si>
  <si>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</si>
  <si>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</si>
  <si>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</si>
  <si>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</si>
  <si>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</si>
  <si>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</si>
  <si>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</si>
  <si>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</si>
  <si>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</si>
  <si>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</si>
  <si>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</si>
  <si>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</si>
  <si>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</si>
  <si>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</si>
  <si>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</si>
  <si>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</si>
  <si>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</si>
  <si>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</si>
  <si>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</si>
  <si>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</si>
  <si>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</si>
  <si>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</si>
  <si>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</si>
  <si>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</si>
  <si>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</si>
  <si>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</si>
  <si>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</si>
  <si>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</si>
  <si>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</si>
  <si>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</si>
  <si>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</si>
  <si>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</si>
  <si>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</si>
  <si>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</si>
  <si>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</si>
  <si>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</si>
  <si>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</si>
  <si>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</si>
  <si>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</si>
  <si>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</si>
  <si>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</si>
  <si>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</si>
  <si>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</si>
  <si>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</si>
  <si>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</si>
  <si>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</si>
  <si>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</si>
  <si>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</si>
  <si>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</si>
  <si>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</si>
  <si>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</si>
  <si>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</si>
  <si>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</si>
  <si>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</si>
  <si>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</si>
  <si>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</si>
  <si>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</si>
  <si>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</si>
  <si>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</si>
  <si>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</si>
  <si>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</si>
  <si>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</si>
  <si>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</si>
  <si>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</si>
  <si>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</si>
  <si>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</si>
  <si>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</si>
  <si>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</si>
  <si>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</si>
  <si>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</si>
  <si>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</si>
  <si>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</si>
  <si>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</si>
  <si>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</si>
  <si>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</si>
  <si>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</si>
  <si>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</si>
  <si>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</si>
  <si>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</si>
  <si>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</si>
  <si>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</si>
  <si>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</si>
  <si>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</si>
  <si>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</si>
  <si>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</si>
  <si>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</si>
  <si>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</si>
  <si>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</si>
  <si>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</si>
  <si>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</si>
  <si>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</si>
  <si>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</si>
  <si>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</si>
  <si>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</si>
  <si>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</si>
  <si>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</si>
  <si>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</si>
  <si>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</si>
  <si>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</si>
  <si>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</si>
  <si>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</si>
  <si>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</si>
  <si>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</si>
  <si>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</si>
  <si>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</si>
  <si>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</si>
  <si>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</si>
  <si>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</si>
  <si>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</si>
  <si>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</si>
  <si>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</si>
  <si>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</si>
  <si>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</si>
  <si>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</si>
  <si>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</si>
  <si>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</si>
  <si>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</si>
  <si>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</si>
  <si>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</si>
  <si>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</si>
  <si>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</si>
  <si>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</si>
  <si>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</si>
  <si>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</si>
  <si>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</si>
  <si>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</si>
  <si>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</si>
  <si>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</si>
  <si>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</si>
  <si>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</si>
  <si>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</si>
  <si>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</si>
  <si>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</si>
  <si>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</si>
  <si>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</si>
  <si>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</si>
  <si>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</si>
  <si>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</si>
  <si>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</si>
  <si>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</si>
  <si>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</si>
  <si>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</si>
  <si>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</si>
  <si>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</si>
  <si>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</si>
  <si>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</si>
  <si>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</si>
  <si>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</si>
  <si>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</si>
  <si>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</si>
  <si>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</si>
  <si>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</si>
  <si>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</si>
  <si>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</si>
  <si>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</si>
  <si>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</si>
  <si>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</si>
  <si>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</si>
  <si>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</si>
  <si>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</si>
  <si>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</si>
  <si>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</si>
  <si>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</si>
  <si>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</si>
  <si>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</si>
  <si>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</si>
  <si>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</si>
  <si>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</si>
  <si>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</si>
  <si>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</si>
  <si>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</si>
  <si>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</si>
  <si>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</si>
  <si>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</si>
  <si>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</si>
  <si>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</si>
  <si>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</si>
  <si>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</si>
  <si>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</si>
  <si>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</si>
  <si>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</si>
  <si>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</si>
  <si>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</si>
  <si>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</si>
  <si>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</si>
  <si>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</si>
  <si>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</si>
  <si>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</si>
  <si>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</si>
  <si>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</si>
  <si>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</si>
  <si>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</si>
  <si>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</si>
  <si>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</si>
  <si>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</si>
  <si>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</si>
  <si>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</si>
  <si>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</si>
  <si>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</si>
  <si>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</si>
  <si>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</si>
  <si>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</si>
  <si>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</si>
  <si>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</si>
  <si>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</si>
  <si>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</si>
  <si>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</si>
  <si>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</si>
  <si>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</si>
  <si>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</si>
  <si>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</si>
  <si>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</si>
  <si>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</si>
  <si>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</si>
  <si>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</si>
  <si>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</si>
  <si>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</si>
  <si>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</si>
  <si>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</si>
  <si>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</si>
  <si>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</si>
  <si>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</si>
  <si>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</si>
  <si>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</si>
  <si>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</si>
  <si>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</si>
  <si>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</si>
  <si>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</si>
  <si>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</si>
  <si>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</si>
  <si>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</si>
  <si>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</si>
  <si>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</si>
  <si>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</si>
  <si>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</si>
  <si>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</si>
  <si>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</si>
  <si>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</si>
  <si>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</si>
  <si>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</si>
  <si>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</si>
  <si>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</si>
  <si>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</si>
  <si>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</si>
  <si>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</si>
  <si>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</si>
  <si>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</si>
  <si>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</si>
  <si>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</si>
  <si>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</si>
  <si>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</si>
  <si>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</si>
  <si>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</si>
  <si>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</si>
  <si>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</si>
  <si>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</si>
  <si>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</si>
  <si>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</si>
  <si>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</si>
  <si>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</si>
  <si>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</si>
  <si>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</si>
  <si>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</si>
  <si>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</si>
  <si>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</si>
  <si>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</si>
  <si>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</si>
  <si>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</si>
  <si>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</si>
  <si>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</si>
  <si>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</si>
  <si>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</si>
  <si>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</si>
  <si>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</si>
  <si>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</si>
  <si>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</si>
  <si>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</si>
  <si>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</si>
  <si>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</si>
  <si>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</si>
  <si>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</si>
  <si>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</si>
  <si>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</si>
  <si>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</si>
  <si>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</si>
  <si>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</si>
  <si>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</si>
  <si>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</si>
  <si>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</si>
  <si>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</si>
  <si>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</si>
  <si>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</si>
  <si>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</si>
  <si>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</si>
  <si>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</si>
  <si>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</si>
  <si>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</si>
  <si>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</si>
  <si>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</si>
  <si>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</si>
  <si>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</si>
  <si>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</si>
  <si>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</si>
  <si>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</si>
  <si>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</si>
  <si>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</si>
  <si>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</si>
  <si>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</si>
  <si>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</si>
  <si>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</si>
  <si>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</si>
  <si>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</si>
  <si>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</si>
  <si>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</si>
  <si>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</si>
  <si>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</si>
  <si>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</si>
  <si>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</si>
  <si>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</si>
  <si>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</si>
  <si>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</si>
  <si>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</si>
  <si>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</si>
  <si>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</si>
  <si>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</si>
  <si>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</si>
  <si>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</si>
  <si>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</si>
  <si>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</si>
  <si>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</si>
  <si>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</si>
  <si>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</si>
  <si>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</si>
  <si>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</si>
  <si>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</si>
  <si>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</si>
  <si>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</si>
  <si>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</si>
  <si>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</si>
  <si>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</si>
  <si>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</si>
  <si>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</si>
  <si>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</si>
  <si>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</si>
  <si>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</si>
  <si>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</si>
  <si>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</si>
  <si>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</si>
  <si>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</si>
  <si>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</si>
  <si>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</si>
  <si>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</si>
  <si>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</si>
  <si>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</si>
  <si>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</si>
  <si>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</si>
  <si>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</si>
  <si>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</si>
  <si>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</si>
  <si>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</si>
  <si>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</si>
  <si>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</si>
  <si>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</si>
  <si>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</si>
  <si>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</si>
  <si>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</si>
  <si>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</si>
  <si>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</si>
  <si>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</si>
  <si>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</si>
  <si>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</si>
  <si>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</si>
  <si>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</si>
  <si>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</si>
  <si>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</si>
  <si>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</si>
  <si>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</si>
  <si>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</si>
  <si>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</si>
  <si>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</si>
  <si>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</si>
  <si>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</si>
  <si>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</si>
  <si>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</si>
  <si>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</si>
  <si>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</si>
  <si>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</si>
  <si>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</si>
  <si>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</si>
  <si>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</si>
  <si>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</si>
  <si>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</si>
  <si>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</si>
  <si>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</si>
  <si>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</si>
  <si>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</si>
  <si>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</si>
  <si>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</si>
  <si>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</si>
  <si>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</si>
  <si>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</si>
  <si>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</si>
  <si>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</si>
  <si>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</si>
  <si>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</si>
  <si>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</si>
  <si>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</si>
  <si>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</si>
  <si>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</si>
  <si>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</si>
  <si>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</si>
  <si>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</si>
  <si>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</si>
  <si>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</si>
  <si>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</si>
  <si>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</si>
  <si>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</si>
  <si>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</si>
  <si>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</si>
  <si>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</si>
  <si>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</si>
  <si>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</si>
  <si>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</si>
  <si>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</si>
  <si>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</si>
  <si>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</si>
  <si>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</si>
  <si>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</si>
  <si>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</si>
  <si>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</si>
  <si>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</si>
  <si>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</si>
  <si>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</si>
  <si>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</si>
  <si>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</si>
  <si>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</si>
  <si>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</si>
  <si>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</si>
  <si>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</si>
  <si>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</si>
  <si>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</si>
  <si>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</si>
  <si>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</si>
  <si>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</si>
  <si>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</si>
  <si>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</si>
  <si>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</si>
  <si>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</si>
  <si>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</si>
  <si>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</si>
  <si>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</si>
  <si>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</si>
  <si>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</si>
  <si>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</si>
  <si>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</si>
  <si>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</si>
  <si>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</si>
  <si>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</si>
  <si>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</si>
  <si>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</si>
  <si>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</si>
  <si>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</si>
  <si>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</si>
  <si>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</si>
  <si>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</si>
  <si>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</si>
  <si>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</si>
  <si>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</si>
  <si>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</si>
  <si>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</si>
  <si>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</si>
  <si>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</si>
  <si>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</si>
  <si>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</si>
  <si>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</si>
  <si>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</si>
  <si>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</si>
  <si>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</si>
  <si>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</si>
  <si>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</si>
  <si>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</si>
  <si>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</si>
  <si>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</si>
  <si>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</si>
  <si>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</si>
  <si>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</si>
  <si>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</si>
  <si>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</si>
  <si>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</si>
  <si>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</si>
  <si>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</si>
  <si>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</si>
  <si>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</si>
  <si>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</si>
  <si>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</si>
  <si>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</si>
  <si>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</si>
  <si>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</si>
  <si>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</si>
  <si>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</si>
  <si>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</si>
  <si>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</si>
  <si>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</si>
  <si>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</si>
  <si>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</si>
  <si>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</si>
  <si>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</si>
  <si>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</si>
  <si>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</si>
  <si>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</si>
  <si>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</si>
  <si>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</si>
  <si>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</si>
  <si>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</si>
  <si>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</si>
  <si>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</si>
  <si>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</si>
  <si>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</si>
  <si>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</si>
  <si>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</si>
  <si>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</si>
  <si>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</si>
  <si>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</si>
  <si>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</si>
  <si>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</si>
  <si>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</si>
  <si>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</si>
  <si>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</si>
  <si>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</si>
  <si>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</si>
  <si>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</si>
  <si>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</si>
  <si>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</si>
  <si>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</si>
  <si>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</si>
  <si>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</si>
  <si>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</si>
  <si>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</si>
  <si>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</si>
  <si>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</si>
  <si>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</si>
  <si>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</si>
  <si>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</si>
  <si>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</si>
  <si>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</si>
  <si>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</si>
  <si>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</si>
  <si>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</si>
  <si>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</si>
  <si>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</si>
  <si>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</si>
  <si>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</si>
  <si>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</si>
  <si>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</si>
  <si>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</si>
  <si>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</si>
  <si>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</si>
  <si>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</si>
  <si>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</si>
  <si>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</si>
  <si>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</si>
  <si>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</si>
  <si>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</si>
  <si>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</si>
  <si>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</si>
  <si>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</si>
  <si>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</si>
  <si>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</si>
  <si>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</si>
  <si>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</si>
  <si>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</si>
  <si>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</si>
  <si>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</si>
  <si>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</si>
  <si>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</si>
  <si>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</si>
  <si>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</si>
  <si>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</si>
  <si>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</si>
  <si>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</si>
  <si>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</si>
  <si>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</si>
  <si>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</si>
  <si>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</si>
  <si>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</si>
  <si>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</si>
  <si>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</si>
  <si>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</si>
  <si>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</si>
  <si>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</si>
  <si>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</si>
  <si>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</si>
  <si>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</si>
  <si>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</si>
  <si>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</si>
  <si>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</si>
  <si>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</si>
  <si>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</si>
  <si>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</si>
  <si>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</si>
  <si>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</si>
  <si>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</si>
  <si>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</si>
  <si>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</si>
  <si>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</si>
  <si>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</si>
  <si>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</si>
  <si>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</si>
  <si>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</si>
  <si>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</si>
  <si>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</si>
  <si>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</si>
  <si>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</si>
  <si>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</si>
  <si>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</si>
  <si>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</si>
  <si>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</si>
  <si>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</si>
  <si>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</si>
  <si>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</si>
  <si>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</si>
  <si>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</si>
  <si>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</si>
  <si>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</si>
  <si>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</si>
  <si>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</si>
  <si>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</si>
  <si>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</si>
  <si>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</si>
  <si>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</si>
  <si>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</si>
  <si>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</si>
  <si>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</si>
  <si>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</si>
  <si>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</si>
  <si>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</si>
  <si>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</si>
  <si>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</si>
  <si>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</si>
  <si>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</si>
  <si>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</si>
  <si>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</si>
  <si>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</si>
  <si>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</si>
  <si>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</si>
  <si>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</si>
  <si>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</si>
  <si>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</si>
  <si>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</si>
  <si>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</si>
  <si>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</si>
  <si>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</si>
  <si>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</si>
  <si>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</si>
  <si>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</si>
  <si>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</si>
  <si>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</si>
  <si>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</si>
  <si>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</si>
  <si>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</si>
  <si>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</si>
  <si>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</si>
  <si>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</si>
  <si>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</si>
  <si>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</si>
  <si>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</si>
  <si>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</si>
  <si>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</si>
  <si>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</si>
  <si>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</si>
  <si>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</si>
  <si>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</si>
  <si>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</si>
  <si>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</si>
  <si>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</si>
  <si>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</si>
  <si>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</si>
  <si>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</si>
  <si>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</si>
  <si>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</si>
  <si>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</si>
  <si>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</si>
  <si>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</si>
  <si>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</si>
  <si>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</si>
  <si>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</si>
  <si>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</si>
  <si>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</si>
  <si>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</si>
  <si>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</si>
  <si>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</si>
  <si>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</si>
  <si>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</si>
  <si>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</si>
  <si>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</si>
  <si>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</si>
  <si>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</si>
  <si>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</si>
  <si>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</si>
  <si>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</si>
  <si>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</si>
  <si>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</si>
  <si>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</si>
  <si>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</si>
  <si>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</si>
  <si>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</si>
  <si>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</si>
  <si>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</si>
  <si>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</si>
  <si>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</si>
  <si>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</si>
  <si>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</si>
  <si>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</si>
  <si>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</si>
  <si>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</si>
  <si>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</si>
  <si>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</si>
  <si>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</si>
  <si>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</si>
  <si>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</si>
  <si>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</si>
  <si>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</si>
  <si>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</si>
  <si>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</si>
  <si>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</si>
  <si>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</si>
  <si>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</si>
  <si>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</si>
  <si>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</si>
  <si>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</si>
  <si>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</si>
  <si>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</si>
  <si>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</si>
  <si>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</si>
  <si>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</si>
  <si>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</si>
  <si>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</si>
  <si>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</si>
  <si>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</si>
  <si>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</si>
  <si>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</si>
  <si>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</si>
  <si>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</si>
  <si>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</si>
  <si>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</si>
  <si>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</si>
  <si>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</si>
  <si>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</si>
  <si>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</si>
  <si>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</si>
  <si>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</si>
  <si>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</si>
  <si>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</si>
  <si>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</si>
  <si>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</si>
  <si>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</si>
  <si>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</si>
  <si>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</si>
  <si>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</si>
  <si>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</si>
  <si>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</si>
  <si>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</si>
  <si>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</si>
  <si>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</si>
  <si>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</si>
  <si>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</si>
  <si>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</si>
  <si>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</si>
  <si>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</si>
  <si>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</si>
  <si>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</si>
  <si>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</si>
  <si>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</si>
  <si>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</si>
  <si>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</si>
  <si>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</si>
  <si>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</si>
  <si>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</si>
  <si>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</si>
  <si>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</si>
  <si>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</si>
  <si>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</si>
  <si>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</si>
  <si>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</si>
  <si>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</si>
  <si>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</si>
  <si>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</si>
  <si>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</si>
  <si>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</si>
  <si>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</si>
  <si>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</si>
  <si>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</si>
  <si>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</si>
  <si>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</si>
  <si>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</si>
  <si>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</si>
  <si>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</si>
  <si>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</si>
  <si>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</si>
  <si>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</si>
  <si>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</si>
  <si>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</si>
  <si>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</si>
  <si>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</si>
  <si>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</si>
  <si>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</si>
  <si>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</si>
  <si>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</si>
  <si>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</si>
  <si>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</si>
  <si>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</si>
  <si>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</si>
  <si>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</si>
  <si>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</si>
  <si>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</si>
  <si>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</si>
  <si>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</si>
  <si>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</si>
  <si>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</si>
  <si>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</si>
  <si>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</si>
  <si>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</si>
  <si>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</si>
  <si>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</si>
  <si>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</si>
  <si>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</si>
  <si>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</si>
  <si>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</si>
  <si>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</si>
  <si>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</si>
  <si>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</si>
  <si>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</si>
  <si>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</si>
  <si>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</si>
  <si>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</si>
  <si>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</si>
  <si>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</si>
  <si>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</si>
  <si>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</si>
  <si>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</si>
  <si>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</si>
  <si>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</si>
  <si>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</si>
  <si>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</si>
  <si>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</si>
  <si>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</si>
  <si>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</si>
  <si>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</si>
  <si>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</si>
  <si>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</si>
  <si>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</si>
  <si>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</si>
  <si>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</si>
  <si>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</si>
  <si>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</si>
  <si>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</si>
  <si>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</si>
  <si>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</si>
  <si>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</si>
  <si>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</si>
  <si>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</si>
  <si>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</si>
  <si>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</si>
  <si>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</si>
  <si>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</si>
  <si>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</si>
  <si>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</si>
  <si>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</si>
  <si>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</si>
  <si>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</si>
  <si>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</si>
  <si>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</si>
  <si>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</si>
  <si>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</si>
  <si>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</si>
  <si>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</si>
  <si>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</si>
  <si>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</si>
  <si>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</si>
  <si>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</si>
  <si>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</si>
  <si>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</si>
  <si>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</si>
  <si>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</si>
  <si>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</si>
  <si>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</si>
  <si>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</si>
  <si>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</si>
  <si>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</si>
  <si>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</si>
  <si>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</si>
  <si>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</si>
  <si>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</si>
  <si>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</si>
  <si>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</si>
  <si>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</si>
  <si>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</si>
  <si>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</si>
  <si>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</si>
  <si>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</si>
  <si>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</si>
  <si>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</si>
  <si>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</si>
  <si>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</si>
  <si>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</si>
  <si>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</si>
  <si>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</si>
  <si>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</si>
  <si>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</si>
  <si>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</si>
  <si>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</si>
  <si>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</si>
  <si>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</si>
  <si>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</si>
  <si>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</si>
  <si>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</si>
  <si>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</si>
  <si>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</si>
  <si>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</si>
  <si>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</si>
  <si>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</si>
  <si>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</si>
  <si>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</si>
  <si>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</si>
  <si>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</si>
  <si>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</si>
  <si>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</si>
  <si>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</si>
  <si>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</si>
  <si>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</si>
  <si>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</si>
  <si>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</si>
  <si>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</si>
  <si>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</si>
  <si>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</si>
  <si>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</si>
  <si>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</si>
  <si>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</si>
  <si>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</si>
  <si>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</si>
  <si>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</si>
  <si>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</si>
  <si>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</si>
  <si>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</si>
  <si>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</si>
  <si>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</si>
  <si>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</si>
  <si>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</si>
  <si>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</si>
  <si>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</si>
  <si>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</si>
  <si>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</si>
  <si>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</si>
  <si>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</si>
  <si>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</si>
  <si>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</si>
  <si>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</si>
  <si>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</si>
  <si>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</si>
  <si>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</si>
  <si>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</si>
  <si>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</si>
  <si>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</si>
  <si>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</si>
  <si>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</si>
  <si>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</si>
  <si>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</si>
  <si>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</si>
  <si>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</si>
  <si>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</si>
  <si>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</si>
  <si>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</si>
  <si>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</si>
  <si>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</si>
  <si>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</si>
  <si>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</si>
  <si>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</si>
  <si>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</si>
  <si>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</si>
  <si>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</si>
  <si>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</si>
  <si>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</si>
  <si>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</si>
  <si>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</si>
  <si>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</si>
  <si>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</si>
  <si>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</si>
  <si>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</si>
  <si>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</si>
  <si>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</si>
  <si>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</si>
  <si>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</si>
  <si>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</si>
  <si>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</si>
  <si>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</si>
  <si>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</si>
  <si>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</si>
  <si>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</si>
  <si>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</si>
  <si>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</si>
  <si>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</si>
  <si>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</si>
  <si>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</si>
  <si>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</si>
  <si>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</si>
  <si>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</si>
  <si>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</si>
  <si>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</si>
  <si>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</si>
  <si>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</si>
  <si>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</si>
  <si>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</si>
  <si>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</si>
  <si>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</si>
  <si>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</si>
  <si>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</si>
  <si>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</si>
  <si>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</si>
  <si>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</si>
  <si>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</si>
  <si>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</si>
  <si>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</si>
  <si>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</si>
  <si>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</si>
  <si>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</si>
  <si>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</si>
  <si>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</si>
  <si>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</si>
  <si>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</si>
  <si>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</si>
  <si>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</si>
  <si>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</si>
  <si>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</si>
  <si>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</si>
  <si>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</si>
  <si>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</si>
  <si>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</si>
  <si>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</si>
  <si>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</si>
  <si>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</si>
  <si>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</si>
  <si>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</si>
  <si>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</si>
  <si>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</si>
  <si>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</si>
  <si>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</si>
  <si>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</si>
  <si>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</si>
  <si>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</si>
  <si>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</si>
  <si>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</si>
  <si>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</si>
  <si>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</si>
  <si>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</si>
  <si>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</si>
  <si>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</si>
  <si>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</si>
  <si>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</si>
  <si>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</si>
  <si>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</si>
  <si>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</si>
  <si>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</si>
  <si>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</si>
  <si>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</si>
  <si>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</si>
  <si>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</si>
  <si>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</si>
  <si>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</si>
  <si>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</si>
  <si>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</si>
  <si>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</si>
  <si>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</si>
  <si>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</si>
  <si>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</si>
  <si>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</si>
  <si>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</si>
  <si>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</si>
  <si>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</si>
  <si>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</si>
  <si>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</si>
  <si>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</si>
  <si>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</si>
  <si>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</si>
  <si>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</si>
  <si>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</si>
  <si>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</si>
  <si>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</si>
  <si>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</si>
  <si>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</si>
  <si>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</si>
  <si>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</si>
  <si>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</si>
  <si>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</si>
  <si>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</si>
  <si>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</si>
  <si>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</si>
  <si>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</si>
  <si>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</si>
  <si>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</si>
  <si>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</si>
  <si>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</si>
  <si>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</si>
  <si>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</si>
  <si>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</si>
  <si>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</si>
  <si>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</si>
  <si>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</si>
  <si>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</si>
  <si>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</si>
  <si>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</si>
  <si>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</si>
  <si>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</si>
  <si>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</si>
  <si>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</si>
  <si>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</si>
  <si>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</si>
  <si>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</si>
  <si>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</si>
  <si>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</si>
  <si>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</si>
  <si>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</si>
  <si>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</si>
  <si>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</si>
  <si>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</si>
  <si>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</si>
  <si>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</si>
  <si>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</si>
  <si>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</si>
  <si>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</si>
  <si>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</si>
  <si>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</si>
  <si>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</si>
  <si>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</si>
  <si>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</si>
  <si>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</si>
  <si>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</si>
  <si>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</si>
  <si>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</si>
  <si>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</si>
  <si>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</si>
  <si>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</si>
  <si>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</si>
  <si>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</si>
  <si>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</si>
  <si>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</si>
  <si>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</si>
  <si>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</si>
  <si>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</si>
  <si>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</si>
  <si>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</si>
  <si>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</si>
  <si>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</si>
  <si>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</si>
  <si>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</si>
  <si>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</si>
  <si>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</si>
  <si>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</si>
  <si>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</si>
  <si>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</si>
  <si>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</si>
  <si>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</si>
  <si>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</si>
  <si>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</si>
  <si>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</si>
  <si>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</si>
  <si>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</si>
  <si>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</si>
  <si>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</si>
  <si>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</si>
  <si>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</si>
  <si>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</si>
  <si>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</si>
  <si>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</si>
  <si>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</si>
  <si>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</si>
  <si>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</si>
  <si>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</si>
  <si>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</si>
  <si>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</si>
  <si>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</si>
  <si>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</si>
  <si>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</si>
  <si>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</si>
  <si>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</si>
  <si>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</si>
  <si>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</si>
  <si>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</si>
  <si>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</si>
  <si>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</si>
  <si>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</si>
  <si>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</si>
  <si>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</si>
  <si>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</si>
  <si>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</si>
  <si>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</si>
  <si>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</si>
  <si>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</si>
  <si>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</si>
  <si>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</si>
  <si>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</si>
  <si>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</si>
  <si>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</si>
  <si>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</si>
  <si>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</si>
  <si>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</si>
  <si>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</si>
  <si>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</si>
  <si>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</si>
  <si>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</si>
  <si>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</si>
  <si>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</si>
  <si>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</si>
  <si>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</si>
  <si>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</si>
  <si>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</si>
  <si>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</si>
  <si>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</si>
  <si>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</si>
  <si>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</si>
  <si>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</si>
  <si>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</si>
  <si>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</si>
  <si>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</si>
  <si>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</si>
  <si>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</si>
  <si>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</si>
  <si>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</si>
  <si>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</si>
  <si>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</si>
  <si>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</si>
  <si>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</si>
  <si>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</si>
  <si>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</si>
  <si>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</si>
  <si>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</si>
  <si>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</si>
  <si>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</si>
  <si>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</si>
  <si>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</si>
  <si>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</si>
  <si>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</si>
  <si>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</si>
  <si>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</si>
  <si>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</si>
  <si>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</si>
  <si>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</si>
  <si>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</si>
  <si>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</si>
  <si>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</si>
  <si>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</si>
  <si>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</si>
  <si>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</si>
  <si>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</si>
  <si>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</si>
  <si>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</si>
  <si>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</si>
  <si>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</si>
  <si>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</si>
  <si>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</si>
  <si>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</si>
  <si>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</si>
  <si>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</si>
  <si>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</si>
  <si>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</si>
  <si>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</si>
  <si>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</si>
  <si>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</si>
  <si>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</si>
  <si>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</si>
  <si>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</si>
  <si>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</si>
  <si>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</si>
  <si>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</si>
  <si>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</si>
  <si>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</si>
  <si>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</si>
  <si>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</si>
  <si>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</si>
  <si>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</si>
  <si>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</si>
  <si>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</si>
  <si>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</si>
  <si>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</si>
  <si>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</si>
  <si>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</si>
  <si>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</si>
  <si>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</si>
  <si>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</si>
  <si>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</si>
  <si>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</si>
  <si>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</si>
  <si>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</si>
  <si>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</si>
  <si>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</si>
  <si>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</si>
  <si>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</si>
  <si>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</si>
  <si>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</si>
  <si>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</si>
  <si>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</si>
  <si>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</si>
  <si>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</si>
  <si>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</si>
  <si>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</si>
  <si>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</si>
  <si>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</si>
  <si>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</si>
  <si>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</si>
  <si>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</si>
  <si>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</si>
  <si>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</si>
  <si>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</si>
  <si>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</si>
  <si>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</si>
  <si>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</si>
  <si>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</si>
  <si>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</si>
  <si>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</si>
  <si>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</si>
  <si>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</si>
  <si>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</si>
  <si>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</si>
  <si>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</si>
  <si>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</si>
  <si>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</si>
  <si>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</si>
  <si>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</si>
  <si>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</si>
  <si>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</si>
  <si>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</si>
  <si>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</si>
  <si>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</si>
  <si>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</si>
  <si>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</si>
  <si>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</si>
  <si>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</si>
  <si>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</si>
  <si>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</si>
  <si>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</si>
  <si>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</si>
  <si>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</si>
  <si>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</si>
  <si>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</si>
  <si>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</si>
  <si>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</si>
  <si>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</si>
  <si>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</si>
  <si>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</si>
  <si>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</si>
  <si>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</si>
  <si>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</si>
  <si>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</si>
  <si>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</si>
  <si>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</si>
  <si>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</si>
  <si>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</si>
  <si>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</si>
  <si>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</si>
  <si>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</si>
  <si>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</si>
  <si>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</si>
  <si>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</si>
  <si>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</si>
  <si>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</si>
  <si>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</si>
  <si>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</si>
  <si>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</si>
  <si>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</si>
  <si>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</si>
  <si>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</si>
  <si>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</si>
  <si>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</si>
  <si>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</si>
  <si>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</si>
  <si>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</si>
  <si>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</si>
  <si>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</si>
  <si>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</si>
  <si>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</si>
  <si>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</si>
  <si>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</si>
  <si>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</si>
  <si>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</si>
  <si>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</si>
  <si>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</si>
  <si>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</si>
  <si>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</si>
  <si>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</si>
  <si>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</si>
  <si>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</si>
  <si>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</si>
  <si>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</si>
  <si>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</si>
  <si>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</si>
  <si>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</si>
  <si>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</si>
  <si>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</si>
  <si>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</si>
  <si>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</si>
  <si>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</si>
  <si>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</si>
  <si>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</si>
  <si>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</si>
  <si>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</si>
  <si>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</si>
  <si>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</si>
  <si>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</si>
  <si>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</si>
  <si>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</si>
  <si>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</si>
  <si>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</si>
  <si>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</si>
  <si>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</si>
  <si>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</si>
  <si>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</si>
  <si>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</si>
  <si>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</si>
  <si>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</si>
  <si>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</si>
  <si>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</si>
  <si>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</si>
  <si>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</si>
  <si>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</si>
  <si>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</si>
  <si>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</si>
  <si>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</si>
  <si>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</si>
  <si>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</si>
  <si>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</si>
  <si>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</si>
  <si>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</si>
  <si>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</si>
  <si>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</si>
  <si>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</si>
  <si>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</si>
  <si>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</si>
  <si>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</si>
  <si>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</si>
  <si>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</si>
  <si>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</si>
  <si>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</si>
  <si>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</si>
  <si>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</si>
  <si>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</si>
  <si>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</si>
  <si>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</si>
  <si>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</si>
  <si>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</si>
  <si>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</si>
  <si>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</si>
  <si>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</si>
  <si>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</si>
  <si>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</si>
  <si>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</si>
  <si>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</si>
  <si>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</si>
  <si>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</si>
  <si>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</si>
  <si>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</si>
  <si>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</si>
  <si>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</si>
  <si>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</si>
  <si>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</si>
  <si>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</si>
  <si>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</si>
  <si>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</si>
  <si>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</si>
  <si>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</si>
  <si>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</si>
  <si>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</si>
  <si>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</si>
  <si>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</si>
  <si>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</si>
  <si>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</si>
  <si>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</si>
  <si>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</si>
  <si>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</si>
  <si>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</si>
  <si>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</si>
  <si>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</si>
  <si>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</si>
  <si>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</si>
  <si>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</si>
  <si>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</si>
  <si>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</si>
  <si>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</si>
  <si>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</si>
  <si>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</si>
  <si>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</si>
  <si>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</si>
  <si>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</si>
  <si>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</si>
  <si>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</si>
  <si>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</si>
  <si>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</si>
  <si>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</si>
  <si>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</si>
  <si>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</si>
  <si>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</si>
  <si>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</si>
  <si>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</si>
  <si>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</si>
  <si>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</si>
  <si>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</si>
  <si>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</si>
  <si>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</si>
  <si>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</si>
  <si>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</si>
  <si>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</si>
  <si>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</si>
  <si>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</si>
  <si>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</si>
  <si>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</si>
  <si>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</si>
  <si>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</si>
  <si>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</si>
  <si>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</si>
  <si>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</si>
  <si>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</si>
  <si>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</si>
  <si>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</si>
  <si>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</si>
  <si>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</si>
  <si>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</si>
  <si>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</si>
  <si>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</si>
  <si>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</si>
  <si>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</si>
  <si>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</si>
  <si>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</si>
  <si>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</si>
  <si>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</si>
  <si>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</si>
  <si>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</si>
  <si>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</si>
  <si>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</si>
  <si>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</si>
  <si>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</si>
  <si>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</si>
  <si>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</si>
  <si>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</si>
  <si>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</si>
  <si>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</si>
  <si>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</si>
  <si>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</si>
  <si>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</si>
  <si>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</si>
  <si>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</si>
  <si>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</si>
  <si>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</si>
  <si>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</si>
  <si>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</si>
  <si>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</si>
  <si>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</si>
  <si>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</si>
  <si>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</si>
  <si>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</si>
  <si>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</si>
  <si>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</si>
  <si>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</si>
  <si>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</si>
  <si>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</si>
  <si>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</si>
  <si>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</si>
  <si>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</si>
  <si>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</si>
  <si>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</si>
  <si>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</si>
  <si>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</si>
  <si>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</si>
  <si>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</si>
  <si>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</si>
  <si>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</si>
  <si>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</si>
  <si>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</si>
  <si>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</si>
  <si>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</si>
  <si>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</si>
  <si>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</si>
  <si>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</si>
  <si>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</si>
  <si>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</si>
  <si>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</si>
  <si>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</si>
  <si>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</si>
  <si>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</si>
  <si>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</si>
  <si>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</si>
  <si>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</si>
  <si>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</si>
  <si>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</si>
  <si>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</si>
  <si>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</si>
  <si>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</si>
  <si>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</si>
  <si>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</si>
  <si>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</si>
  <si>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</si>
  <si>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</si>
  <si>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</si>
  <si>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</si>
  <si>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</si>
  <si>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</si>
  <si>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</si>
  <si>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</si>
  <si>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</si>
  <si>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</si>
  <si>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</si>
  <si>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</si>
  <si>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</si>
  <si>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</si>
  <si>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</si>
  <si>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</si>
  <si>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</si>
  <si>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</si>
  <si>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</si>
  <si>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</si>
  <si>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</si>
  <si>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</si>
  <si>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</si>
  <si>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</si>
  <si>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</si>
  <si>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</si>
  <si>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</si>
  <si>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</si>
  <si>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</si>
  <si>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</si>
  <si>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</si>
  <si>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</si>
  <si>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</si>
  <si>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</si>
  <si>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</si>
  <si>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</si>
  <si>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</si>
  <si>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</si>
  <si>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</si>
  <si>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</si>
  <si>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</si>
  <si>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</si>
  <si>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</si>
  <si>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</si>
  <si>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</si>
  <si>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</si>
  <si>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</si>
  <si>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</si>
  <si>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</si>
  <si>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</si>
  <si>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</si>
  <si>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</si>
  <si>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</si>
  <si>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</si>
  <si>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</si>
  <si>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</si>
  <si>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</si>
  <si>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</si>
  <si>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</si>
  <si>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</si>
  <si>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</si>
  <si>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</si>
  <si>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</si>
  <si>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</si>
  <si>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</si>
  <si>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</si>
  <si>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</si>
  <si>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</si>
  <si>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</si>
  <si>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</si>
  <si>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</si>
  <si>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</si>
  <si>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</si>
  <si>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</si>
  <si>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</si>
  <si>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</si>
  <si>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</si>
  <si>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</si>
  <si>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</si>
  <si>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</si>
  <si>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</si>
  <si>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</si>
  <si>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</si>
  <si>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</si>
  <si>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</si>
  <si>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</si>
  <si>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</si>
  <si>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</si>
  <si>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</si>
  <si>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</si>
  <si>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</si>
  <si>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</si>
  <si>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</si>
  <si>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</si>
  <si>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</si>
  <si>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</si>
  <si>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</si>
  <si>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</si>
  <si>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</si>
  <si>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</si>
  <si>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</si>
  <si>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</si>
  <si>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</si>
  <si>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</si>
  <si>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</si>
  <si>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</si>
  <si>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</si>
  <si>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</si>
  <si>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</si>
  <si>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</si>
  <si>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</si>
  <si>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</si>
  <si>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</si>
  <si>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</si>
  <si>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</si>
  <si>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</si>
  <si>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</si>
  <si>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</si>
  <si>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</si>
  <si>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</si>
  <si>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</si>
  <si>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</si>
  <si>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</si>
  <si>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</si>
  <si>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</si>
  <si>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</si>
  <si>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</si>
  <si>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</si>
  <si>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</si>
  <si>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</si>
  <si>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</si>
  <si>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</si>
  <si>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</si>
  <si>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</si>
  <si>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</si>
  <si>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</si>
  <si>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</si>
  <si>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</si>
  <si>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</si>
  <si>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</si>
  <si>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</si>
  <si>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</si>
  <si>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</si>
  <si>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</si>
  <si>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</si>
  <si>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</si>
  <si>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</si>
  <si>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</si>
  <si>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</si>
  <si>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</si>
  <si>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</si>
  <si>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</si>
  <si>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</si>
  <si>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</si>
  <si>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</si>
  <si>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</si>
  <si>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</si>
  <si>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</si>
  <si>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</si>
  <si>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</si>
  <si>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</si>
  <si>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</si>
  <si>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</si>
  <si>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</si>
  <si>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</si>
  <si>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</si>
  <si>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</si>
  <si>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</si>
  <si>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</si>
  <si>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</si>
  <si>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</si>
  <si>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</si>
  <si>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</si>
  <si>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</si>
  <si>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</si>
  <si>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</si>
  <si>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</si>
  <si>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</si>
  <si>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</si>
  <si>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</si>
  <si>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</si>
  <si>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</si>
  <si>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</si>
  <si>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</si>
  <si>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</si>
  <si>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</si>
  <si>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</si>
  <si>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</si>
  <si>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</si>
  <si>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</si>
  <si>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</si>
  <si>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</si>
  <si>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</si>
  <si>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</si>
  <si>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</si>
  <si>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</si>
  <si>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</si>
  <si>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</si>
  <si>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</si>
  <si>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</si>
  <si>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</si>
  <si>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</si>
  <si>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</si>
  <si>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</si>
  <si>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</si>
  <si>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</si>
  <si>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</si>
  <si>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</si>
  <si>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</si>
  <si>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</si>
  <si>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</si>
  <si>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</si>
  <si>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</si>
  <si>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</si>
  <si>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</si>
  <si>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</si>
  <si>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</si>
  <si>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</si>
  <si>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</si>
  <si>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</si>
  <si>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</si>
  <si>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</si>
  <si>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</si>
  <si>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</si>
  <si>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</si>
  <si>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</si>
  <si>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</si>
  <si>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</si>
  <si>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</si>
  <si>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</si>
  <si>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</si>
  <si>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</si>
  <si>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</si>
  <si>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</si>
  <si>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</si>
  <si>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</si>
  <si>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</si>
  <si>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</si>
  <si>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</si>
  <si>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</si>
  <si>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</si>
  <si>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</si>
  <si>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</si>
  <si>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</si>
  <si>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</si>
  <si>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</si>
  <si>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</si>
  <si>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</si>
  <si>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</si>
  <si>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</si>
  <si>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</si>
  <si>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</si>
  <si>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</si>
  <si>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</si>
  <si>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</si>
  <si>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</si>
  <si>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</si>
  <si>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</si>
  <si>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</si>
  <si>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</si>
  <si>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</si>
  <si>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</si>
  <si>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</si>
  <si>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</si>
  <si>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</si>
  <si>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</si>
  <si>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</si>
  <si>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</si>
  <si>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</si>
  <si>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</si>
  <si>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</si>
  <si>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</si>
  <si>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</si>
  <si>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</si>
  <si>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</si>
  <si>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</si>
  <si>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</si>
  <si>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</si>
  <si>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</si>
  <si>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</si>
  <si>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</si>
  <si>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</si>
  <si>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</si>
  <si>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</si>
  <si>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</si>
  <si>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</si>
  <si>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</si>
  <si>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</si>
  <si>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</si>
  <si>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</si>
  <si>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</si>
  <si>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</si>
  <si>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</si>
  <si>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</si>
  <si>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</si>
  <si>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</si>
  <si>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</si>
  <si>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</si>
  <si>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</si>
  <si>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</si>
  <si>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</si>
  <si>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</si>
  <si>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</si>
  <si>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</si>
  <si>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</si>
  <si>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</si>
  <si>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</si>
  <si>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</si>
  <si>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</si>
  <si>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</si>
  <si>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</si>
  <si>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</si>
  <si>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</si>
  <si>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</si>
  <si>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</si>
  <si>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</si>
  <si>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</si>
  <si>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</si>
  <si>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</si>
  <si>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</si>
  <si>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</si>
  <si>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</si>
  <si>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</si>
  <si>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</si>
  <si>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</si>
  <si>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</si>
  <si>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</si>
  <si>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</si>
  <si>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</si>
  <si>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</si>
  <si>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</si>
  <si>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</si>
  <si>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</si>
  <si>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</si>
  <si>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</si>
  <si>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</si>
  <si>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</si>
  <si>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</si>
  <si>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</si>
  <si>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</si>
  <si>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</si>
  <si>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</si>
  <si>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</si>
  <si>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</si>
  <si>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</si>
  <si>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</si>
  <si>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</si>
  <si>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</si>
  <si>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</si>
  <si>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</si>
  <si>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</si>
  <si>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</si>
  <si>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</si>
  <si>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</si>
  <si>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</si>
  <si>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</si>
  <si>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</si>
  <si>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</si>
  <si>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</si>
  <si>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</si>
  <si>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</si>
  <si>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</si>
  <si>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</si>
  <si>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</si>
  <si>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</si>
  <si>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</si>
  <si>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</si>
  <si>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</si>
  <si>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</si>
  <si>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</si>
  <si>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</si>
  <si>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</si>
  <si>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</si>
  <si>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</si>
  <si>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</si>
  <si>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</si>
  <si>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</si>
  <si>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</si>
  <si>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</si>
  <si>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</si>
  <si>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</si>
  <si>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</si>
  <si>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</si>
  <si>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</si>
  <si>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</si>
  <si>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</si>
  <si>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</si>
  <si>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</si>
  <si>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</si>
  <si>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</si>
  <si>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</si>
  <si>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</si>
  <si>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</si>
  <si>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</si>
  <si>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</si>
  <si>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</si>
  <si>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</si>
  <si>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</si>
  <si>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</si>
  <si>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</si>
  <si>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</si>
  <si>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</si>
  <si>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</si>
  <si>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</si>
  <si>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</si>
  <si>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</si>
  <si>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</si>
  <si>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</si>
  <si>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</si>
  <si>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</si>
  <si>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</si>
  <si>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</si>
  <si>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</si>
  <si>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</si>
  <si>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</si>
  <si>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</si>
  <si>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</si>
  <si>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</si>
  <si>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</si>
  <si>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</si>
  <si>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</si>
  <si>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</si>
  <si>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</si>
  <si>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</si>
  <si>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</si>
  <si>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</si>
  <si>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</si>
  <si>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</si>
  <si>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</si>
  <si>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</si>
  <si>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</si>
  <si>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</si>
  <si>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</si>
  <si>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</si>
  <si>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</si>
  <si>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</si>
  <si>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</si>
  <si>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</si>
  <si>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</si>
  <si>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</si>
  <si>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</si>
  <si>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</si>
  <si>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</si>
  <si>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</si>
  <si>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</si>
  <si>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</si>
  <si>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</si>
  <si>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</si>
  <si>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</si>
  <si>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</si>
  <si>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</si>
  <si>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</si>
  <si>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</si>
  <si>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</si>
  <si>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</si>
  <si>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</si>
  <si>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</si>
  <si>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</si>
  <si>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</si>
  <si>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</si>
  <si>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</si>
  <si>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</si>
  <si>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</si>
  <si>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</si>
  <si>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</si>
  <si>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</si>
  <si>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</si>
  <si>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</si>
  <si>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</si>
  <si>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</si>
  <si>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</si>
  <si>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</si>
  <si>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</si>
  <si>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</si>
  <si>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</si>
  <si>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</si>
  <si>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</si>
  <si>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</si>
  <si>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</si>
  <si>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</si>
  <si>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</si>
  <si>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</si>
  <si>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</si>
  <si>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</si>
  <si>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</si>
  <si>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</si>
  <si>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</si>
  <si>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</si>
  <si>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</si>
  <si>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</si>
  <si>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</si>
  <si>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</si>
  <si>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</si>
  <si>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</si>
  <si>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</si>
  <si>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</si>
  <si>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</si>
  <si>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</si>
  <si>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</si>
  <si>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</si>
  <si>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</si>
  <si>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</si>
  <si>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</si>
  <si>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</si>
  <si>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</si>
  <si>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</si>
  <si>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</si>
  <si>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</si>
  <si>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</si>
  <si>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</si>
  <si>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</si>
  <si>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</si>
  <si>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</si>
  <si>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</si>
  <si>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</si>
  <si>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</si>
  <si>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</si>
  <si>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</si>
  <si>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</si>
  <si>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</si>
  <si>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</si>
  <si>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</si>
  <si>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</si>
  <si>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</si>
  <si>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</si>
  <si>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</si>
  <si>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</si>
  <si>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</si>
  <si>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</si>
  <si>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</si>
  <si>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</si>
  <si>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</si>
  <si>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</si>
  <si>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</si>
  <si>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</si>
  <si>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</si>
  <si>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</si>
  <si>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</si>
  <si>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</si>
  <si>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</si>
  <si>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</si>
  <si>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</si>
  <si>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</si>
  <si>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</si>
  <si>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</si>
  <si>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</si>
  <si>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</si>
  <si>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</si>
  <si>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</si>
  <si>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</si>
  <si>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</si>
  <si>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</si>
  <si>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</si>
  <si>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</si>
  <si>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</si>
  <si>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</si>
  <si>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</si>
  <si>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</si>
  <si>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</si>
  <si>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</si>
  <si>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</si>
  <si>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</si>
  <si>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</si>
  <si>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</si>
  <si>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</si>
  <si>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</si>
  <si>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</si>
  <si>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</si>
  <si>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</si>
  <si>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</si>
  <si>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</si>
  <si>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</si>
  <si>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</si>
  <si>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</si>
  <si>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</si>
  <si>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</si>
  <si>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</si>
  <si>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</si>
  <si>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</si>
  <si>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</si>
  <si>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</si>
  <si>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</si>
  <si>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</si>
  <si>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</si>
  <si>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</si>
  <si>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</si>
  <si>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</si>
  <si>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</si>
  <si>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</si>
  <si>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</si>
  <si>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</si>
  <si>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</si>
  <si>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</si>
  <si>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</si>
  <si>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</si>
  <si>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</si>
  <si>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</si>
  <si>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</si>
  <si>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</si>
  <si>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</si>
  <si>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</si>
  <si>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</si>
  <si>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</si>
  <si>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</si>
  <si>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</si>
  <si>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</si>
  <si>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</si>
  <si>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</si>
  <si>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</si>
  <si>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</si>
  <si>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</si>
  <si>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</si>
  <si>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</si>
  <si>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</si>
  <si>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</si>
  <si>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</si>
  <si>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</si>
  <si>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</si>
  <si>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</si>
  <si>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</si>
  <si>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</si>
  <si>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</si>
  <si>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</si>
  <si>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</si>
  <si>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</si>
  <si>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</si>
  <si>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</si>
  <si>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</si>
  <si>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</si>
  <si>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</si>
  <si>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</si>
  <si>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</si>
  <si>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</si>
  <si>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</si>
  <si>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</si>
  <si>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</si>
  <si>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</si>
  <si>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</si>
  <si>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</si>
  <si>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</si>
  <si>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</si>
  <si>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</si>
  <si>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</si>
  <si>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</si>
  <si>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</si>
  <si>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</si>
  <si>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</si>
  <si>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</si>
  <si>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</si>
  <si>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</si>
  <si>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</si>
  <si>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</si>
  <si>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</si>
  <si>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</si>
  <si>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</si>
  <si>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</si>
  <si>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</si>
  <si>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</si>
  <si>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</si>
  <si>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</si>
  <si>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</si>
  <si>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</si>
  <si>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</si>
  <si>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</si>
  <si>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</si>
  <si>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</si>
  <si>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</si>
  <si>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</si>
  <si>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</si>
  <si>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</si>
  <si>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</si>
  <si>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</si>
  <si>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</si>
  <si>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</si>
  <si>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</si>
  <si>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</si>
  <si>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</si>
  <si>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</si>
  <si>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</si>
  <si>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</si>
  <si>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</si>
  <si>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</si>
  <si>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</si>
  <si>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</si>
  <si>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</si>
  <si>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</si>
  <si>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</si>
  <si>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</si>
  <si>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</si>
  <si>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</si>
  <si>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</si>
  <si>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</si>
  <si>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</si>
  <si>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</si>
  <si>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</si>
  <si>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</si>
  <si>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</si>
  <si>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</si>
  <si>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</si>
  <si>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</si>
  <si>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</si>
  <si>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</si>
  <si>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</si>
  <si>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</si>
  <si>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</si>
  <si>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</si>
  <si>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</si>
  <si>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</si>
  <si>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</si>
  <si>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</si>
  <si>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</si>
  <si>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</si>
  <si>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</si>
  <si>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</si>
  <si>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</si>
  <si>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</si>
  <si>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</si>
  <si>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</si>
  <si>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</si>
  <si>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</si>
  <si>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</si>
  <si>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</si>
  <si>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</si>
  <si>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</si>
  <si>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</si>
  <si>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</si>
  <si>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</si>
  <si>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</si>
  <si>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</si>
  <si>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</si>
  <si>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</si>
  <si>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</si>
  <si>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</si>
  <si>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</si>
  <si>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</si>
  <si>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</si>
  <si>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</si>
  <si>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</si>
  <si>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</si>
  <si>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</si>
  <si>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</si>
  <si>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</si>
  <si>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</si>
  <si>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</si>
  <si>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</si>
  <si>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</si>
  <si>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</si>
  <si>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</si>
  <si>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</si>
  <si>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</si>
  <si>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</si>
  <si>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</si>
  <si>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</si>
  <si>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</si>
  <si>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</si>
  <si>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</si>
  <si>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</si>
  <si>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</si>
  <si>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</si>
  <si>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</si>
  <si>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</si>
  <si>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</si>
  <si>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</si>
  <si>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</si>
  <si>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</si>
  <si>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</si>
  <si>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</si>
  <si>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</si>
  <si>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</si>
  <si>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</si>
  <si>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</si>
  <si>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</si>
  <si>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</si>
  <si>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</si>
  <si>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</si>
  <si>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</si>
  <si>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</si>
  <si>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</si>
  <si>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</si>
  <si>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</si>
  <si>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</si>
  <si>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</si>
  <si>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</si>
  <si>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</si>
  <si>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</si>
  <si>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</si>
  <si>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</si>
  <si>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</si>
  <si>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</si>
  <si>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</si>
  <si>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</si>
  <si>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</si>
  <si>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</si>
  <si>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</si>
  <si>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</si>
  <si>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</si>
  <si>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</si>
  <si>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</si>
  <si>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</si>
  <si>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</si>
  <si>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</si>
  <si>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</si>
  <si>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</si>
  <si>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</si>
  <si>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</si>
  <si>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</si>
  <si>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</si>
  <si>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</si>
  <si>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</si>
  <si>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</si>
  <si>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</si>
  <si>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</si>
  <si>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</si>
  <si>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</si>
  <si>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</si>
  <si>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</si>
  <si>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</si>
  <si>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</si>
  <si>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</si>
  <si>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</si>
  <si>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</si>
  <si>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</si>
  <si>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</si>
  <si>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</si>
  <si>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</si>
  <si>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</si>
  <si>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</si>
  <si>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</si>
  <si>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</si>
  <si>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</si>
  <si>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</si>
  <si>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</si>
  <si>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</si>
  <si>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</si>
  <si>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</si>
  <si>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</si>
  <si>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</si>
  <si>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</si>
  <si>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</si>
  <si>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</si>
  <si>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</si>
  <si>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</si>
  <si>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</si>
  <si>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</si>
  <si>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</si>
  <si>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</si>
  <si>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</si>
  <si>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</si>
  <si>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</si>
  <si>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</si>
  <si>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</si>
  <si>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</si>
  <si>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</si>
  <si>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</si>
  <si>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</si>
  <si>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</si>
  <si>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</si>
  <si>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</si>
  <si>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</si>
  <si>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</si>
  <si>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</si>
  <si>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</si>
  <si>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</si>
  <si>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</si>
  <si>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</si>
  <si>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</si>
  <si>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</si>
  <si>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</si>
  <si>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</si>
  <si>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</si>
  <si>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</si>
  <si>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</si>
  <si>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</si>
  <si>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</si>
  <si>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</si>
  <si>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</si>
  <si>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</si>
  <si>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</si>
  <si>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</si>
  <si>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</si>
  <si>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</si>
  <si>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</si>
  <si>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</si>
  <si>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</si>
  <si>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</si>
  <si>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</si>
  <si>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</si>
  <si>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</si>
  <si>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</si>
  <si>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</si>
  <si>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</si>
  <si>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</si>
  <si>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</si>
  <si>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</si>
  <si>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</si>
  <si>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</si>
  <si>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</si>
  <si>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</si>
  <si>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</si>
  <si>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</si>
  <si>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</si>
  <si>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</si>
  <si>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</si>
  <si>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</si>
  <si>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</si>
  <si>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</si>
  <si>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</si>
  <si>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</si>
  <si>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</si>
  <si>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</si>
  <si>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</si>
  <si>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</si>
  <si>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</si>
  <si>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</si>
  <si>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</si>
  <si>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</si>
  <si>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</si>
  <si>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</si>
  <si>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</si>
  <si>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</si>
  <si>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</si>
  <si>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</si>
  <si>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</si>
  <si>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</si>
  <si>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</si>
  <si>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</si>
  <si>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</si>
  <si>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</si>
  <si>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</si>
  <si>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</si>
  <si>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</si>
  <si>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</si>
  <si>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</si>
  <si>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</si>
  <si>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</si>
  <si>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</si>
  <si>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</si>
  <si>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</si>
  <si>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</si>
  <si>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</si>
  <si>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</si>
  <si>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</si>
  <si>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</si>
  <si>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</si>
  <si>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</si>
  <si>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</si>
  <si>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</si>
  <si>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</si>
  <si>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</si>
  <si>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</si>
  <si>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</si>
  <si>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</si>
  <si>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</si>
  <si>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</si>
  <si>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</si>
  <si>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</si>
  <si>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</si>
  <si>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</si>
  <si>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</si>
  <si>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</si>
  <si>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</si>
  <si>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</si>
  <si>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</si>
  <si>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</si>
  <si>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</si>
  <si>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</si>
  <si>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</si>
  <si>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</si>
  <si>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</si>
  <si>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</si>
  <si>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</si>
  <si>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</si>
  <si>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</si>
  <si>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</si>
  <si>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</si>
  <si>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</si>
  <si>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</si>
  <si>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</si>
  <si>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</si>
  <si>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</si>
  <si>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</si>
  <si>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</si>
  <si>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</si>
  <si>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</si>
  <si>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</si>
  <si>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</si>
  <si>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</si>
  <si>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</si>
  <si>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</si>
  <si>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</si>
  <si>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</si>
  <si>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</si>
  <si>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</si>
  <si>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</si>
  <si>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</si>
  <si>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</si>
  <si>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</si>
  <si>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</si>
  <si>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</si>
  <si>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</si>
  <si>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</si>
  <si>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</si>
  <si>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</si>
  <si>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</si>
  <si>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</si>
  <si>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</si>
  <si>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</si>
  <si>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</si>
  <si>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</si>
  <si>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</si>
  <si>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</si>
  <si>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</si>
  <si>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</si>
  <si>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</si>
  <si>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</si>
  <si>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</si>
  <si>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</si>
  <si>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</si>
  <si>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</si>
  <si>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</si>
  <si>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</si>
  <si>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</si>
  <si>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</si>
  <si>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</si>
  <si>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</si>
  <si>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</si>
  <si>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</si>
  <si>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</si>
  <si>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</si>
  <si>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</si>
  <si>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</si>
  <si>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</si>
  <si>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</si>
  <si>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</si>
  <si>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</si>
  <si>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</si>
  <si>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</si>
  <si>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</si>
  <si>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</si>
  <si>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</si>
  <si>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</si>
  <si>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</si>
  <si>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</si>
  <si>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</si>
  <si>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</si>
  <si>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</si>
  <si>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</si>
  <si>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</si>
  <si>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</si>
  <si>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</si>
  <si>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</si>
  <si>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</si>
  <si>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</si>
  <si>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</si>
  <si>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</si>
  <si>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</si>
  <si>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</si>
  <si>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</si>
  <si>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</si>
  <si>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</si>
  <si>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</si>
  <si>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</si>
  <si>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</si>
  <si>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</si>
  <si>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</si>
  <si>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</si>
  <si>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</si>
  <si>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</si>
  <si>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</si>
  <si>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</si>
  <si>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</si>
  <si>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</si>
  <si>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</si>
  <si>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</si>
  <si>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</si>
  <si>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</si>
  <si>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</si>
  <si>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</si>
  <si>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</si>
  <si>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</si>
  <si>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</si>
  <si>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</si>
  <si>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</si>
  <si>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</si>
  <si>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</si>
  <si>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</si>
  <si>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</si>
  <si>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</si>
  <si>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</si>
  <si>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</si>
  <si>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</si>
  <si>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</si>
  <si>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</si>
  <si>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</si>
  <si>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</si>
  <si>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</si>
  <si>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</si>
  <si>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</si>
  <si>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</si>
  <si>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</si>
  <si>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</si>
  <si>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</si>
  <si>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</si>
  <si>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</si>
  <si>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</si>
  <si>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</si>
  <si>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</si>
  <si>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</si>
  <si>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</si>
  <si>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</si>
  <si>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</si>
  <si>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</si>
  <si>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</si>
  <si>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</si>
  <si>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</si>
  <si>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</si>
  <si>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</si>
  <si>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</si>
  <si>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</si>
  <si>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</si>
  <si>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</si>
  <si>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</si>
  <si>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</si>
  <si>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</si>
  <si>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</si>
  <si>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</si>
  <si>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</si>
  <si>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</si>
  <si>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</si>
  <si>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</si>
  <si>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</si>
  <si>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</si>
  <si>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</si>
  <si>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</si>
  <si>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</si>
  <si>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</si>
  <si>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</si>
  <si>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</si>
  <si>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</si>
  <si>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</si>
  <si>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</si>
  <si>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</si>
  <si>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</si>
  <si>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</si>
  <si>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</si>
  <si>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</si>
  <si>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</si>
  <si>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</si>
  <si>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</si>
  <si>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</si>
  <si>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</si>
  <si>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</si>
  <si>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</si>
  <si>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</si>
  <si>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</si>
  <si>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</si>
  <si>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</si>
  <si>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</si>
  <si>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</si>
  <si>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</si>
  <si>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</si>
  <si>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</si>
  <si>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</si>
  <si>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</si>
  <si>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</si>
  <si>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</si>
  <si>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</si>
  <si>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</si>
  <si>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</si>
  <si>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</si>
  <si>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</si>
  <si>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</si>
  <si>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</si>
  <si>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</si>
  <si>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</si>
  <si>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</si>
  <si>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</si>
  <si>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</si>
  <si>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</si>
  <si>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</si>
  <si>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</si>
  <si>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</si>
  <si>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</si>
  <si>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</si>
  <si>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</si>
  <si>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</si>
  <si>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</si>
  <si>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</si>
  <si>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</si>
  <si>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</si>
  <si>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</si>
  <si>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</si>
  <si>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</si>
  <si>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</si>
  <si>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</si>
  <si>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</si>
  <si>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</si>
  <si>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</si>
  <si>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</si>
  <si>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</si>
  <si>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</si>
  <si>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</si>
  <si>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</si>
  <si>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</si>
  <si>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</si>
  <si>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</si>
  <si>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</si>
  <si>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</si>
  <si>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</si>
  <si>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</si>
  <si>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</si>
  <si>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</si>
  <si>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</si>
  <si>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</si>
  <si>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</si>
  <si>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</si>
  <si>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</si>
  <si>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</si>
  <si>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</si>
  <si>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</si>
  <si>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</si>
  <si>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</si>
  <si>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</si>
  <si>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</si>
  <si>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</si>
  <si>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</si>
  <si>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</si>
  <si>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</si>
  <si>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</si>
  <si>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</si>
  <si>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</si>
  <si>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</si>
  <si>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</si>
  <si>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</si>
  <si>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</si>
  <si>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</si>
  <si>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</si>
  <si>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</si>
  <si>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</si>
  <si>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</si>
  <si>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</si>
  <si>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</si>
  <si>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</si>
  <si>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</si>
  <si>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</si>
  <si>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</si>
  <si>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</si>
  <si>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</si>
  <si>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</si>
  <si>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</si>
  <si>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</si>
  <si>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</si>
  <si>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</si>
  <si>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</si>
  <si>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</si>
  <si>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</si>
  <si>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</si>
  <si>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</si>
  <si>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</si>
  <si>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</si>
  <si>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</si>
  <si>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</si>
  <si>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</si>
  <si>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</si>
  <si>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</si>
  <si>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</si>
  <si>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</si>
  <si>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</si>
  <si>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</si>
  <si>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</si>
  <si>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</si>
  <si>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</si>
  <si>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</si>
  <si>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</si>
  <si>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</si>
  <si>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</si>
  <si>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</si>
  <si>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</si>
  <si>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</si>
  <si>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</si>
  <si>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</si>
  <si>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</si>
  <si>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</si>
  <si>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</si>
  <si>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</si>
  <si>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</si>
  <si>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</si>
  <si>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</si>
  <si>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</si>
  <si>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</si>
  <si>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</si>
  <si>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</si>
  <si>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</si>
  <si>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</si>
  <si>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</si>
  <si>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</si>
  <si>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</si>
  <si>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</si>
  <si>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</si>
  <si>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</si>
  <si>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</si>
  <si>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</si>
  <si>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</si>
  <si>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</si>
  <si>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</si>
  <si>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</si>
  <si>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</si>
  <si>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</si>
  <si>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</si>
  <si>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</si>
  <si>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</si>
  <si>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</si>
  <si>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</si>
  <si>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</si>
  <si>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</si>
  <si>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</si>
  <si>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</si>
  <si>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</si>
  <si>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</si>
  <si>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</si>
  <si>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</si>
  <si>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</si>
  <si>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</si>
  <si>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</si>
  <si>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</si>
  <si>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</si>
  <si>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</si>
  <si>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</si>
  <si>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</si>
  <si>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</si>
  <si>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</si>
  <si>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</si>
  <si>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</si>
  <si>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</si>
  <si>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</si>
  <si>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</si>
  <si>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</si>
  <si>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</si>
  <si>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</si>
  <si>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</si>
  <si>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</si>
  <si>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</si>
  <si>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</si>
  <si>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</si>
  <si>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</si>
  <si>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</si>
  <si>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</si>
  <si>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</si>
  <si>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</si>
  <si>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</si>
  <si>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</si>
  <si>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</si>
  <si>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</si>
  <si>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</si>
  <si>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</si>
  <si>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</si>
  <si>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</si>
  <si>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</si>
  <si>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</si>
  <si>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</si>
  <si>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</si>
  <si>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</si>
  <si>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</si>
  <si>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</si>
  <si>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</si>
  <si>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</si>
  <si>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</si>
  <si>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</si>
  <si>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</si>
  <si>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</si>
  <si>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</si>
  <si>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</si>
  <si>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</si>
  <si>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</si>
  <si>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</si>
  <si>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</si>
  <si>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</si>
  <si>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</si>
  <si>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</si>
  <si>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</si>
  <si>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</si>
  <si>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</si>
  <si>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</si>
  <si>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</si>
  <si>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</si>
  <si>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</si>
  <si>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</si>
  <si>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</si>
  <si>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</si>
  <si>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</si>
  <si>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</si>
  <si>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</si>
  <si>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</si>
  <si>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</si>
  <si>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</si>
  <si>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</si>
  <si>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</si>
  <si>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</si>
  <si>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</si>
  <si>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</si>
  <si>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</si>
  <si>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</si>
  <si>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</si>
  <si>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</si>
  <si>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</si>
  <si>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</si>
  <si>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</si>
  <si>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</si>
  <si>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</si>
  <si>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</si>
  <si>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</si>
  <si>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</si>
  <si>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</si>
  <si>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</si>
  <si>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</si>
  <si>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</si>
  <si>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</si>
  <si>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</si>
  <si>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</si>
  <si>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</si>
  <si>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</si>
  <si>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</si>
  <si>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</si>
  <si>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</si>
  <si>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</si>
  <si>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</si>
  <si>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</si>
  <si>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</si>
  <si>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</si>
  <si>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</si>
  <si>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</si>
  <si>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</si>
  <si>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</si>
  <si>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</si>
  <si>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</si>
  <si>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</si>
  <si>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</si>
  <si>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</si>
  <si>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</si>
  <si>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</si>
  <si>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</si>
  <si>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</si>
  <si>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</si>
  <si>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</si>
  <si>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</si>
  <si>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</si>
  <si>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</si>
  <si>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</si>
  <si>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</si>
  <si>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</si>
  <si>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</si>
  <si>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</si>
  <si>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</si>
  <si>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</si>
  <si>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</si>
  <si>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</si>
  <si>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</si>
  <si>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</si>
  <si>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</si>
  <si>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</si>
  <si>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</si>
  <si>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</si>
  <si>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</si>
  <si>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</si>
  <si>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</si>
  <si>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</si>
  <si>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</si>
  <si>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</si>
  <si>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</si>
  <si>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</si>
  <si>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</si>
  <si>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</si>
  <si>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</si>
  <si>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</si>
  <si>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</si>
  <si>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</si>
  <si>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</si>
  <si>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</si>
  <si>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</si>
  <si>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</si>
  <si>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</si>
  <si>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</si>
  <si>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</si>
  <si>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</si>
  <si>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</si>
  <si>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</si>
  <si>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</si>
  <si>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</si>
  <si>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</si>
  <si>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</si>
  <si>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</si>
  <si>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</si>
  <si>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</si>
  <si>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</si>
  <si>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</si>
  <si>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</si>
  <si>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</si>
  <si>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</si>
  <si>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</si>
  <si>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</si>
  <si>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</si>
  <si>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</si>
  <si>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</si>
  <si>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</si>
  <si>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</si>
  <si>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</si>
  <si>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</si>
  <si>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</si>
  <si>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</si>
  <si>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</si>
  <si>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</si>
  <si>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</si>
  <si>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</si>
  <si>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</si>
  <si>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</si>
  <si>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</si>
  <si>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</si>
  <si>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</si>
  <si>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</si>
  <si>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</si>
  <si>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</si>
  <si>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</si>
  <si>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</si>
  <si>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</si>
  <si>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</si>
  <si>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</si>
  <si>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</si>
  <si>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</si>
  <si>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</si>
  <si>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</si>
  <si>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</si>
  <si>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</si>
  <si>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</si>
  <si>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</si>
  <si>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</si>
  <si>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</si>
  <si>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</si>
  <si>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</si>
  <si>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</si>
  <si>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</si>
  <si>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</si>
  <si>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</si>
  <si>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</si>
  <si>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</si>
  <si>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</si>
  <si>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</si>
  <si>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</si>
  <si>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</si>
  <si>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</si>
  <si>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</si>
  <si>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</si>
  <si>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</si>
  <si>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</si>
  <si>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</si>
  <si>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</si>
  <si>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</si>
  <si>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</si>
  <si>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</si>
  <si>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</si>
  <si>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</si>
  <si>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</si>
  <si>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</si>
  <si>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</si>
  <si>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</si>
  <si>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</si>
  <si>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</si>
  <si>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</si>
  <si>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</si>
  <si>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</si>
  <si>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</si>
  <si>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</si>
  <si>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</si>
  <si>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</si>
  <si>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</si>
  <si>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</si>
  <si>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</si>
  <si>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</si>
  <si>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</si>
  <si>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</si>
  <si>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</si>
  <si>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</si>
  <si>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</si>
  <si>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</si>
  <si>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</si>
  <si>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</si>
  <si>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</si>
  <si>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</si>
  <si>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</si>
  <si>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</si>
  <si>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</si>
  <si>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</si>
  <si>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</si>
  <si>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</si>
  <si>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</si>
  <si>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</si>
  <si>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</si>
  <si>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</si>
  <si>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</si>
  <si>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</si>
  <si>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</si>
  <si>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</si>
  <si>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</si>
  <si>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</si>
  <si>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</si>
  <si>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</si>
  <si>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</si>
  <si>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</si>
  <si>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</si>
  <si>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</si>
  <si>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</si>
  <si>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</si>
  <si>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</si>
  <si>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</si>
  <si>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</si>
  <si>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</si>
  <si>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</si>
  <si>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</si>
  <si>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</si>
  <si>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</si>
  <si>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</si>
  <si>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</si>
  <si>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</si>
  <si>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</si>
  <si>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</si>
  <si>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</si>
  <si>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</si>
  <si>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</si>
  <si>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</si>
  <si>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</si>
  <si>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</si>
  <si>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</si>
  <si>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</si>
  <si>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</si>
  <si>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</si>
  <si>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</si>
  <si>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</si>
  <si>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</si>
  <si>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</si>
  <si>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</si>
  <si>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</si>
  <si>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</si>
  <si>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</si>
  <si>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</si>
  <si>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</si>
  <si>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</si>
  <si>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</si>
  <si>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</si>
  <si>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</si>
  <si>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</si>
  <si>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</si>
  <si>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</si>
  <si>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</si>
  <si>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</si>
  <si>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</si>
  <si>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</si>
  <si>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</si>
  <si>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</si>
  <si>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</si>
  <si>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</si>
  <si>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</si>
  <si>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</si>
  <si>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</si>
  <si>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</si>
  <si>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</si>
  <si>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</si>
  <si>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</si>
  <si>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</si>
  <si>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</si>
  <si>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</si>
  <si>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</si>
  <si>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</si>
  <si>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</si>
  <si>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</si>
  <si>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</si>
  <si>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</si>
  <si>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</si>
  <si>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</si>
  <si>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</si>
  <si>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</si>
  <si>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</si>
  <si>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</si>
  <si>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</si>
  <si>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</si>
  <si>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</si>
  <si>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</si>
  <si>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</si>
  <si>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</si>
  <si>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</si>
  <si>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</si>
  <si>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</si>
  <si>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</si>
  <si>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</si>
  <si>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</si>
  <si>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</si>
  <si>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</si>
  <si>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</si>
  <si>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</si>
  <si>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</si>
  <si>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</si>
  <si>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</si>
  <si>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</si>
  <si>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</si>
  <si>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</si>
  <si>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</si>
  <si>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</si>
  <si>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</si>
  <si>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</si>
  <si>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</si>
  <si>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</si>
  <si>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</si>
  <si>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</si>
  <si>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</si>
  <si>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</si>
  <si>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</si>
  <si>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</si>
  <si>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</si>
  <si>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</si>
  <si>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</si>
  <si>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</si>
  <si>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</si>
  <si>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</si>
  <si>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</si>
  <si>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</si>
  <si>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</si>
  <si>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</si>
  <si>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</si>
  <si>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</si>
  <si>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</si>
  <si>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</si>
  <si>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</si>
  <si>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</si>
  <si>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</si>
  <si>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</si>
  <si>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</si>
  <si>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</si>
  <si>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</si>
  <si>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</si>
  <si>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</si>
  <si>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</si>
  <si>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</si>
  <si>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</si>
  <si>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</si>
  <si>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</si>
  <si>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</si>
  <si>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</si>
  <si>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</si>
  <si>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</si>
  <si>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</si>
  <si>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</si>
  <si>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</si>
  <si>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</si>
  <si>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</si>
  <si>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</si>
  <si>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</si>
  <si>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</si>
  <si>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</si>
  <si>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</si>
  <si>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</si>
  <si>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</si>
  <si>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</si>
  <si>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</si>
  <si>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</si>
  <si>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</si>
  <si>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</si>
  <si>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</si>
  <si>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</si>
  <si>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</si>
  <si>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</si>
  <si>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</si>
  <si>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</si>
  <si>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</si>
  <si>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</si>
  <si>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</si>
  <si>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</si>
  <si>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</si>
  <si>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</si>
  <si>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</si>
  <si>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</si>
  <si>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</si>
  <si>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</si>
  <si>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</si>
  <si>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</si>
  <si>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</si>
  <si>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</si>
  <si>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</si>
  <si>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</si>
  <si>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</si>
  <si>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</si>
  <si>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</si>
  <si>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</si>
  <si>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</si>
  <si>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</si>
  <si>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</si>
  <si>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</si>
  <si>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</si>
  <si>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</si>
  <si>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</si>
  <si>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</si>
  <si>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</si>
  <si>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</si>
  <si>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</si>
  <si>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</si>
  <si>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</si>
  <si>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</si>
  <si>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</si>
  <si>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</si>
  <si>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</si>
  <si>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</si>
  <si>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</si>
  <si>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</si>
  <si>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</si>
  <si>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</si>
  <si>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</si>
  <si>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</si>
  <si>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</si>
  <si>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</si>
  <si>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</si>
  <si>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</si>
  <si>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</si>
  <si>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</si>
  <si>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</si>
  <si>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</si>
  <si>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</si>
  <si>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</si>
  <si>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</si>
  <si>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</si>
  <si>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</si>
  <si>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</si>
  <si>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</si>
  <si>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</si>
  <si>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</si>
  <si>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</si>
  <si>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</si>
  <si>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</si>
  <si>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</si>
  <si>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</si>
  <si>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</si>
  <si>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</si>
  <si>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</si>
  <si>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</si>
  <si>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</si>
  <si>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</si>
  <si>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</si>
  <si>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</si>
  <si>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</si>
  <si>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</si>
  <si>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</si>
  <si>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</si>
  <si>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</si>
  <si>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</si>
  <si>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</si>
  <si>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</si>
  <si>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</si>
  <si>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</si>
  <si>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</si>
  <si>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</si>
  <si>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</si>
  <si>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</si>
  <si>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</si>
  <si>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</si>
  <si>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</si>
  <si>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</si>
  <si>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</si>
  <si>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</si>
  <si>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</si>
  <si>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</si>
  <si>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</si>
  <si>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</si>
  <si>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</si>
  <si>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</si>
  <si>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</si>
  <si>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</si>
  <si>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</si>
  <si>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</si>
  <si>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</si>
  <si>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</si>
  <si>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</si>
  <si>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</si>
  <si>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</si>
  <si>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</si>
  <si>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</si>
  <si>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</si>
  <si>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</si>
  <si>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</si>
  <si>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</si>
  <si>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</si>
  <si>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</si>
  <si>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</si>
  <si>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</si>
  <si>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</si>
  <si>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</si>
  <si>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</si>
  <si>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</si>
  <si>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</si>
  <si>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</si>
  <si>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</si>
  <si>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</si>
  <si>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</si>
  <si>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</si>
  <si>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</si>
  <si>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</si>
  <si>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</si>
  <si>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</si>
  <si>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</si>
  <si>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</si>
  <si>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</si>
  <si>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</si>
  <si>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</si>
  <si>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</si>
  <si>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</si>
  <si>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</si>
  <si>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</si>
  <si>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</si>
  <si>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</si>
  <si>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</si>
  <si>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</si>
  <si>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</si>
  <si>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</si>
  <si>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</si>
  <si>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</si>
  <si>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</si>
  <si>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</si>
  <si>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</si>
  <si>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</si>
  <si>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</si>
  <si>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</si>
  <si>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</si>
  <si>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</si>
  <si>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</si>
  <si>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</si>
  <si>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</si>
  <si>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</si>
  <si>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</si>
  <si>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</si>
  <si>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</si>
  <si>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</si>
  <si>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</si>
  <si>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</si>
  <si>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</si>
  <si>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</si>
  <si>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</si>
  <si>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</si>
  <si>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</si>
  <si>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</si>
  <si>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</si>
  <si>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</si>
  <si>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</si>
  <si>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</si>
  <si>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</si>
  <si>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</si>
  <si>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</si>
  <si>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</si>
  <si>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</si>
  <si>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</si>
  <si>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</si>
  <si>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</si>
  <si>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</si>
  <si>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</si>
  <si>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</si>
  <si>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</si>
  <si>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</si>
  <si>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</si>
  <si>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</si>
  <si>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</si>
  <si>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</si>
  <si>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</si>
  <si>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</si>
  <si>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</si>
  <si>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</si>
  <si>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</si>
  <si>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</si>
  <si>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</si>
  <si>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</si>
  <si>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</si>
  <si>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</si>
  <si>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</si>
  <si>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</si>
  <si>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</si>
  <si>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</si>
  <si>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</si>
  <si>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</si>
  <si>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</si>
  <si>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</si>
  <si>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</si>
  <si>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</si>
  <si>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</si>
  <si>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</si>
  <si>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</si>
  <si>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</si>
  <si>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</si>
  <si>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</si>
  <si>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</si>
  <si>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</si>
  <si>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</si>
  <si>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</si>
  <si>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</si>
  <si>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</si>
  <si>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</si>
  <si>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</si>
  <si>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</si>
  <si>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</si>
  <si>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</si>
  <si>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</si>
  <si>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</si>
  <si>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</si>
  <si>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</si>
  <si>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</si>
  <si>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</si>
  <si>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</si>
  <si>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</si>
  <si>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</si>
  <si>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</si>
  <si>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</si>
  <si>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</si>
  <si>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</si>
  <si>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</si>
  <si>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</si>
  <si>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</si>
  <si>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</si>
  <si>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</si>
  <si>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</si>
  <si>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</si>
  <si>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</si>
  <si>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</si>
  <si>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</si>
  <si>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</si>
  <si>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</si>
  <si>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</si>
  <si>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</si>
  <si>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</si>
  <si>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</si>
  <si>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</si>
  <si>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</si>
  <si>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</si>
  <si>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</si>
  <si>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</si>
  <si>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</si>
  <si>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</si>
  <si>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</si>
  <si>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</si>
  <si>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</si>
  <si>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</si>
  <si>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</si>
  <si>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</si>
  <si>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</si>
  <si>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</si>
  <si>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</si>
  <si>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</si>
  <si>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</si>
  <si>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</si>
  <si>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</si>
  <si>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</si>
  <si>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</si>
  <si>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</si>
  <si>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</si>
  <si>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</si>
  <si>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</si>
  <si>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</si>
  <si>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</si>
  <si>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</si>
  <si>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</si>
  <si>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</si>
  <si>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</si>
  <si>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</si>
  <si>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</si>
  <si>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</si>
  <si>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</si>
  <si>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</si>
  <si>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</si>
  <si>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</si>
  <si>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</si>
  <si>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</si>
  <si>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</si>
  <si>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</si>
  <si>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</si>
  <si>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</si>
  <si>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</si>
  <si>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</si>
  <si>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</si>
  <si>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</si>
  <si>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</si>
  <si>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</si>
  <si>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</si>
  <si>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</si>
  <si>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</si>
  <si>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</si>
  <si>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</si>
  <si>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</si>
  <si>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</si>
  <si>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</si>
  <si>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</si>
  <si>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</si>
  <si>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</si>
  <si>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</si>
  <si>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</si>
  <si>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</si>
  <si>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</si>
  <si>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</si>
  <si>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</si>
  <si>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</si>
  <si>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</si>
  <si>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</si>
  <si>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</si>
  <si>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</si>
  <si>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</si>
  <si>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</si>
  <si>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</si>
  <si>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</si>
  <si>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</si>
  <si>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</si>
  <si>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</si>
  <si>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</si>
  <si>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</si>
  <si>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</si>
  <si>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</si>
  <si>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</si>
  <si>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</si>
  <si>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</si>
  <si>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</si>
  <si>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</si>
  <si>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</si>
  <si>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</si>
  <si>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</si>
  <si>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</si>
  <si>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</si>
  <si>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</si>
  <si>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</si>
  <si>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</si>
  <si>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</si>
  <si>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</si>
  <si>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</si>
  <si>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</si>
  <si>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</si>
  <si>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</si>
  <si>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</si>
  <si>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</si>
  <si>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</si>
  <si>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</si>
  <si>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</si>
  <si>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</si>
  <si>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</si>
  <si>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</si>
  <si>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</si>
  <si>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</si>
  <si>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</si>
  <si>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</si>
  <si>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</si>
  <si>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</si>
  <si>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</si>
  <si>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</si>
  <si>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</si>
  <si>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</si>
  <si>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</si>
  <si>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</si>
  <si>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</si>
  <si>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</si>
  <si>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</si>
  <si>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</si>
  <si>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</si>
  <si>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</si>
  <si>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</si>
  <si>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</si>
  <si>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</si>
  <si>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</si>
  <si>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</si>
  <si>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</si>
  <si>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</si>
  <si>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</si>
  <si>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</si>
  <si>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</si>
  <si>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</si>
  <si>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</si>
  <si>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</si>
  <si>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</si>
  <si>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</si>
  <si>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</si>
  <si>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</si>
  <si>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</si>
  <si>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</si>
  <si>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</si>
  <si>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</si>
  <si>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</si>
  <si>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</si>
  <si>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</si>
  <si>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</si>
  <si>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</si>
  <si>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</si>
  <si>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</si>
  <si>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</si>
  <si>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</si>
  <si>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</si>
  <si>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</si>
  <si>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</si>
  <si>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</si>
  <si>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</si>
  <si>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</si>
  <si>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</si>
  <si>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</si>
  <si>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</si>
  <si>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</si>
  <si>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</si>
  <si>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</si>
  <si>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</si>
  <si>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</si>
  <si>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</si>
  <si>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</si>
  <si>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</si>
  <si>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</si>
  <si>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</si>
  <si>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</si>
  <si>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</si>
  <si>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</si>
  <si>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</si>
  <si>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</si>
  <si>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</si>
  <si>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</si>
  <si>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</si>
  <si>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</si>
  <si>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</si>
  <si>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</si>
  <si>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</si>
  <si>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</si>
  <si>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</si>
  <si>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</si>
  <si>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</si>
  <si>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</si>
  <si>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</si>
  <si>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</si>
  <si>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</si>
  <si>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</si>
  <si>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</si>
  <si>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</si>
  <si>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</si>
  <si>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</si>
  <si>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</si>
  <si>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</si>
  <si>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</si>
  <si>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</si>
  <si>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</si>
  <si>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</si>
  <si>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</si>
  <si>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</si>
  <si>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</si>
  <si>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</si>
  <si>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</si>
  <si>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</si>
  <si>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</si>
  <si>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</si>
  <si>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</si>
  <si>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</si>
  <si>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</si>
  <si>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</si>
  <si>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</si>
  <si>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</si>
  <si>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</si>
  <si>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</si>
  <si>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</si>
  <si>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</si>
  <si>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</si>
  <si>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</si>
  <si>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</si>
  <si>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</si>
  <si>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</si>
  <si>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</si>
  <si>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</si>
  <si>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</si>
  <si>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</si>
  <si>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</si>
  <si>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</si>
  <si>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</si>
  <si>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</si>
  <si>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</si>
  <si>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</si>
  <si>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</si>
  <si>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</si>
  <si>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</si>
  <si>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</si>
  <si>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</si>
  <si>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</si>
  <si>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</si>
  <si>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</si>
  <si>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</si>
  <si>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</si>
  <si>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</si>
  <si>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</si>
  <si>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</si>
  <si>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</si>
  <si>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</si>
  <si>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</si>
  <si>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</si>
  <si>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</si>
  <si>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</si>
  <si>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</si>
  <si>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</si>
  <si>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</si>
  <si>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</si>
  <si>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</si>
  <si>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</si>
  <si>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</si>
  <si>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</si>
  <si>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</si>
  <si>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</si>
  <si>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</si>
  <si>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</si>
  <si>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</si>
  <si>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</si>
  <si>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</si>
  <si>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</si>
  <si>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</si>
  <si>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</si>
  <si>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</si>
  <si>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</si>
  <si>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</si>
  <si>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</si>
  <si>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</si>
  <si>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</si>
  <si>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</si>
  <si>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</si>
  <si>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</si>
  <si>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</si>
  <si>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</si>
  <si>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</si>
  <si>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</si>
  <si>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</si>
  <si>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</si>
  <si>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</si>
  <si>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</si>
  <si>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</si>
  <si>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</si>
  <si>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</si>
  <si>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</si>
  <si>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</si>
  <si>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</si>
  <si>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</si>
  <si>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</si>
  <si>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</si>
  <si>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</si>
  <si>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</si>
  <si>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</si>
  <si>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</si>
  <si>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</si>
  <si>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</si>
  <si>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</si>
  <si>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</si>
  <si>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</si>
  <si>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</si>
  <si>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</si>
  <si>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</si>
  <si>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</si>
  <si>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</si>
  <si>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</si>
  <si>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</si>
  <si>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</si>
  <si>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</si>
  <si>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</si>
  <si>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</si>
  <si>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</si>
  <si>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</si>
  <si>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</si>
  <si>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</si>
  <si>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</si>
  <si>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</si>
  <si>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</si>
  <si>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</si>
  <si>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</si>
  <si>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</si>
  <si>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</si>
  <si>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</si>
  <si>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</si>
  <si>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</si>
  <si>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</si>
  <si>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</si>
  <si>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</si>
  <si>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</si>
  <si>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</si>
  <si>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</si>
  <si>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</si>
  <si>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</si>
  <si>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</si>
  <si>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</si>
  <si>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</si>
  <si>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</si>
  <si>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</si>
  <si>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</si>
  <si>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</si>
  <si>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</si>
  <si>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</si>
  <si>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</si>
  <si>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</si>
  <si>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</si>
  <si>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</si>
  <si>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</si>
  <si>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</si>
  <si>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</si>
  <si>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</si>
  <si>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</si>
  <si>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</si>
  <si>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</si>
  <si>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</si>
  <si>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</si>
  <si>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</si>
  <si>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</si>
  <si>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</si>
  <si>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</si>
  <si>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</si>
  <si>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</si>
  <si>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</si>
  <si>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</si>
  <si>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</si>
  <si>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</si>
  <si>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</si>
  <si>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</si>
  <si>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</si>
  <si>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</si>
  <si>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</si>
  <si>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</si>
  <si>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</si>
  <si>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</si>
  <si>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</si>
  <si>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</si>
  <si>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</si>
  <si>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</si>
  <si>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</si>
  <si>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</si>
  <si>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</si>
  <si>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</si>
  <si>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</si>
  <si>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</si>
  <si>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</si>
  <si>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</si>
  <si>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</si>
  <si>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</si>
  <si>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</si>
  <si>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</si>
  <si>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</si>
  <si>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</si>
  <si>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</si>
  <si>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</si>
  <si>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</si>
  <si>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</si>
  <si>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</si>
  <si>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</si>
  <si>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</si>
  <si>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</si>
  <si>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</si>
  <si>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</si>
  <si>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</si>
  <si>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</si>
  <si>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</si>
  <si>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</si>
  <si>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</si>
  <si>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</si>
  <si>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</si>
  <si>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</si>
  <si>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</si>
  <si>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</si>
  <si>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</si>
  <si>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</si>
  <si>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</si>
  <si>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</si>
  <si>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</si>
  <si>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</si>
  <si>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</si>
  <si>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</si>
  <si>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</si>
  <si>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</si>
  <si>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</si>
  <si>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</si>
  <si>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</si>
  <si>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</si>
  <si>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</si>
  <si>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</si>
  <si>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</si>
  <si>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</si>
  <si>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</si>
  <si>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</si>
  <si>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</si>
  <si>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</si>
  <si>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</si>
  <si>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</si>
  <si>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</si>
  <si>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</si>
  <si>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</si>
  <si>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</si>
  <si>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</si>
  <si>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</si>
  <si>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</si>
  <si>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</si>
  <si>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</si>
  <si>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</si>
  <si>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</si>
  <si>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</si>
  <si>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</si>
  <si>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</si>
  <si>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</si>
  <si>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</si>
  <si>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</si>
  <si>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</si>
  <si>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</si>
  <si>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</si>
  <si>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</si>
  <si>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</si>
  <si>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</si>
  <si>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</si>
  <si>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</si>
  <si>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</si>
  <si>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</si>
  <si>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</si>
  <si>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</si>
  <si>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</si>
  <si>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</si>
  <si>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</si>
  <si>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</si>
  <si>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</si>
  <si>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</si>
  <si>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</si>
  <si>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</si>
  <si>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</si>
  <si>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</si>
  <si>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</si>
  <si>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</si>
  <si>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</si>
  <si>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</si>
  <si>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</si>
  <si>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</si>
  <si>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</si>
  <si>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</si>
  <si>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</si>
  <si>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</si>
  <si>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</si>
  <si>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</si>
  <si>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</si>
  <si>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</si>
  <si>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</si>
  <si>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</si>
  <si>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</si>
  <si>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</si>
  <si>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</si>
  <si>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</si>
  <si>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</si>
  <si>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</si>
  <si>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</si>
  <si>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</si>
  <si>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</si>
  <si>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</si>
  <si>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</si>
  <si>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</si>
  <si>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</si>
  <si>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</si>
  <si>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</si>
  <si>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</si>
  <si>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</si>
  <si>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</si>
  <si>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</si>
  <si>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</si>
  <si>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</si>
  <si>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</si>
  <si>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</si>
  <si>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</si>
  <si>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</si>
  <si>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</si>
  <si>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</si>
  <si>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</si>
  <si>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</si>
  <si>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</si>
  <si>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</si>
  <si>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</si>
  <si>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</si>
  <si>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</si>
  <si>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</si>
  <si>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</si>
  <si>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</si>
  <si>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</si>
  <si>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</si>
  <si>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</si>
  <si>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</si>
  <si>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</si>
  <si>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</si>
  <si>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</si>
  <si>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</si>
  <si>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</si>
  <si>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</si>
  <si>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</si>
  <si>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</si>
  <si>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</si>
  <si>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</si>
  <si>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</si>
  <si>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</si>
  <si>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</si>
  <si>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</si>
  <si>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</si>
  <si>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</si>
  <si>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</si>
  <si>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</si>
  <si>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</si>
  <si>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</si>
  <si>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</si>
  <si>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</si>
  <si>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</si>
  <si>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</si>
  <si>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</si>
  <si>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</si>
  <si>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</si>
  <si>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</si>
  <si>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</si>
  <si>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</si>
  <si>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</si>
  <si>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</si>
  <si>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</si>
  <si>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</si>
  <si>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</si>
  <si>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</si>
  <si>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</si>
  <si>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</si>
  <si>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</si>
  <si>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</si>
  <si>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</si>
  <si>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</si>
  <si>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</si>
  <si>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</si>
  <si>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</si>
  <si>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</si>
  <si>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</si>
  <si>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</si>
  <si>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</si>
  <si>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</si>
  <si>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</si>
  <si>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</si>
  <si>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</si>
  <si>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</si>
  <si>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</si>
  <si>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</si>
  <si>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</si>
  <si>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</si>
  <si>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</si>
  <si>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</si>
  <si>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</si>
  <si>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</si>
  <si>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</si>
  <si>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</si>
  <si>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</si>
  <si>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</si>
  <si>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</si>
  <si>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</si>
  <si>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</si>
  <si>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</si>
  <si>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</si>
  <si>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</si>
  <si>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</si>
  <si>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</si>
  <si>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</si>
  <si>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</si>
  <si>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</si>
  <si>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</si>
  <si>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</si>
  <si>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</si>
  <si>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</si>
  <si>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</si>
  <si>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</si>
  <si>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</si>
  <si>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</si>
  <si>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</si>
  <si>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</si>
  <si>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</si>
  <si>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</si>
  <si>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</si>
  <si>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</si>
  <si>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</si>
  <si>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</si>
  <si>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</si>
  <si>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</si>
  <si>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</si>
  <si>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</si>
  <si>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</si>
  <si>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</si>
  <si>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</si>
  <si>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</si>
  <si>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</si>
  <si>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</si>
  <si>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</si>
  <si>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</si>
  <si>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</si>
  <si>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</si>
  <si>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</si>
  <si>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</si>
  <si>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</si>
  <si>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</si>
  <si>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</si>
  <si>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</si>
  <si>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</si>
  <si>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</si>
  <si>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</si>
  <si>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</si>
  <si>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</si>
  <si>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</si>
  <si>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</si>
  <si>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</si>
  <si>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</si>
  <si>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</si>
  <si>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</si>
  <si>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</si>
  <si>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</si>
  <si>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</si>
  <si>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</si>
  <si>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</si>
  <si>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</si>
  <si>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</si>
  <si>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</si>
  <si>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</si>
  <si>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</si>
  <si>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</si>
  <si>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</si>
  <si>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</si>
  <si>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</si>
  <si>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</si>
  <si>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</si>
  <si>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</si>
  <si>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</si>
  <si>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</si>
  <si>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</si>
  <si>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</si>
  <si>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</si>
  <si>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</si>
  <si>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</si>
  <si>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</si>
  <si>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</si>
  <si>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</si>
  <si>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</si>
  <si>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</si>
  <si>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</si>
  <si>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</si>
  <si>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</si>
  <si>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</si>
  <si>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</si>
  <si>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</si>
  <si>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</si>
  <si>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</si>
  <si>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</si>
  <si>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</si>
  <si>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</si>
  <si>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</si>
  <si>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</si>
  <si>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</si>
  <si>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</si>
  <si>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</si>
  <si>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</si>
  <si>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</si>
  <si>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</si>
  <si>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</si>
  <si>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</si>
  <si>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</si>
  <si>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</si>
  <si>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</si>
  <si>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</si>
  <si>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</si>
  <si>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</si>
  <si>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</si>
  <si>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</si>
  <si>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</si>
  <si>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</si>
  <si>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</si>
  <si>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</si>
  <si>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</si>
  <si>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</si>
  <si>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</si>
  <si>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</si>
  <si>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</si>
  <si>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</si>
  <si>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</si>
  <si>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</si>
  <si>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</si>
  <si>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</si>
  <si>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</si>
  <si>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</si>
  <si>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</si>
  <si>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</si>
  <si>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</si>
  <si>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</si>
  <si>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</si>
  <si>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</si>
  <si>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</si>
  <si>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</si>
  <si>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</si>
  <si>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</si>
  <si>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</si>
  <si>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</si>
  <si>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</si>
  <si>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</si>
  <si>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</si>
  <si>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</si>
  <si>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</si>
  <si>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</si>
  <si>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</si>
  <si>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</si>
  <si>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</si>
  <si>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</si>
  <si>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</si>
  <si>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</si>
  <si>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</si>
  <si>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</si>
  <si>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</si>
  <si>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</si>
  <si>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</si>
  <si>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</si>
  <si>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</si>
  <si>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</si>
  <si>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</si>
  <si>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</si>
  <si>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</si>
  <si>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</si>
  <si>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</si>
  <si>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</si>
  <si>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</si>
  <si>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</si>
  <si>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</si>
  <si>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</si>
  <si>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</si>
  <si>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</si>
  <si>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</si>
  <si>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</si>
  <si>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</si>
  <si>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</si>
  <si>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</si>
  <si>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</si>
  <si>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</si>
  <si>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</si>
  <si>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</si>
  <si>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</si>
  <si>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</si>
  <si>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</si>
  <si>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</si>
  <si>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</si>
  <si>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</si>
  <si>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</si>
  <si>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</si>
  <si>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</si>
  <si>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</si>
  <si>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</si>
  <si>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</si>
  <si>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</si>
  <si>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</si>
  <si>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</si>
  <si>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</si>
  <si>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</si>
  <si>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</si>
  <si>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</si>
  <si>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</si>
  <si>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</si>
  <si>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</si>
  <si>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</si>
  <si>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</si>
  <si>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</si>
  <si>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</si>
  <si>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</si>
  <si>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</si>
  <si>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</si>
  <si>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</si>
  <si>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</si>
  <si>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</si>
  <si>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</si>
  <si>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</si>
  <si>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</si>
  <si>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</si>
  <si>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</si>
  <si>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</si>
  <si>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</si>
  <si>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</si>
  <si>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</si>
  <si>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</si>
  <si>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</si>
  <si>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</si>
  <si>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</si>
  <si>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</si>
  <si>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</si>
  <si>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</si>
  <si>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</si>
  <si>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</si>
  <si>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</si>
  <si>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</si>
  <si>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</si>
  <si>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</si>
  <si>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</si>
  <si>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</si>
  <si>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</si>
  <si>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</si>
  <si>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</si>
  <si>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</si>
  <si>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</si>
  <si>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</si>
  <si>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</si>
  <si>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</si>
  <si>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</si>
  <si>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</si>
  <si>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</si>
  <si>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</si>
  <si>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</si>
  <si>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</si>
  <si>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</si>
  <si>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</si>
  <si>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</si>
  <si>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</si>
  <si>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</si>
  <si>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</si>
  <si>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</si>
  <si>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</si>
  <si>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</si>
  <si>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</si>
  <si>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</si>
  <si>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</si>
  <si>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</si>
  <si>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</si>
  <si>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</si>
  <si>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</si>
  <si>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</si>
  <si>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</si>
  <si>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</si>
  <si>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</si>
  <si>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</si>
  <si>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</si>
  <si>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</si>
  <si>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</si>
  <si>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</si>
  <si>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</si>
  <si>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</si>
  <si>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</si>
  <si>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</si>
  <si>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</si>
  <si>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</si>
  <si>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</si>
  <si>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</si>
  <si>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</si>
  <si>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</si>
  <si>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</si>
  <si>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</si>
  <si>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</si>
  <si>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</si>
  <si>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</si>
  <si>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</si>
  <si>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</si>
  <si>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</si>
  <si>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</si>
  <si>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</si>
  <si>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</si>
  <si>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</si>
  <si>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</si>
  <si>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</si>
  <si>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</si>
  <si>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</si>
  <si>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</si>
  <si>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</si>
  <si>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</si>
  <si>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</si>
  <si>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</si>
  <si>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</si>
  <si>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</si>
  <si>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</si>
  <si>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</si>
  <si>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</si>
  <si>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</si>
  <si>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</si>
  <si>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</si>
  <si>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</si>
  <si>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</si>
  <si>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</si>
  <si>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</si>
  <si>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</si>
  <si>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</si>
  <si>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</si>
  <si>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</si>
  <si>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</si>
  <si>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</si>
  <si>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</si>
  <si>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</si>
  <si>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</si>
  <si>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</si>
  <si>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</si>
  <si>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</si>
  <si>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</si>
  <si>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</si>
  <si>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</si>
  <si>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</si>
  <si>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</si>
  <si>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</si>
  <si>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</si>
  <si>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</si>
  <si>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</si>
  <si>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</si>
  <si>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</si>
  <si>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</si>
  <si>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</si>
  <si>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</si>
  <si>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</si>
  <si>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</si>
  <si>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</si>
  <si>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</si>
  <si>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</si>
  <si>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</si>
  <si>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</si>
  <si>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</si>
  <si>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</si>
  <si>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</si>
  <si>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</si>
  <si>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</si>
  <si>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</si>
  <si>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</si>
  <si>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</si>
  <si>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</si>
  <si>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</si>
  <si>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</si>
  <si>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</si>
  <si>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</si>
  <si>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</si>
  <si>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</si>
  <si>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</si>
  <si>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</si>
  <si>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</si>
  <si>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</si>
  <si>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</si>
  <si>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</si>
  <si>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</si>
  <si>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</si>
  <si>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</si>
  <si>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</si>
  <si>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</si>
  <si>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</si>
  <si>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</si>
  <si>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</si>
  <si>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</si>
  <si>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</si>
  <si>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</si>
  <si>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</si>
  <si>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</si>
  <si>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</si>
  <si>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</si>
  <si>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</si>
  <si>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</si>
  <si>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</si>
  <si>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</si>
  <si>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</si>
  <si>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</si>
  <si>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</si>
  <si>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</si>
  <si>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</si>
  <si>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</si>
  <si>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</si>
  <si>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</si>
  <si>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</si>
  <si>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</si>
  <si>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</si>
  <si>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</si>
  <si>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</si>
  <si>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</si>
  <si>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</si>
  <si>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</si>
  <si>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</si>
  <si>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</si>
  <si>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</si>
  <si>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</si>
  <si>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</si>
  <si>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</si>
  <si>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</si>
  <si>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</si>
  <si>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</si>
  <si>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</si>
  <si>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</si>
  <si>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</si>
  <si>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</si>
  <si>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</si>
  <si>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</si>
  <si>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</si>
  <si>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</si>
  <si>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</si>
  <si>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</si>
  <si>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</si>
  <si>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</si>
  <si>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</si>
  <si>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</si>
  <si>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</si>
  <si>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</si>
  <si>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</si>
  <si>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</si>
  <si>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</si>
  <si>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</si>
  <si>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</si>
  <si>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</si>
  <si>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</si>
  <si>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</si>
  <si>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</si>
  <si>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</si>
  <si>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</si>
  <si>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</si>
  <si>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</si>
  <si>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</si>
  <si>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</si>
  <si>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</si>
  <si>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</si>
  <si>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</si>
  <si>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</si>
  <si>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</si>
  <si>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</si>
  <si>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</si>
  <si>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</si>
  <si>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</si>
  <si>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</si>
  <si>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</si>
  <si>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</si>
  <si>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</si>
  <si>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</si>
  <si>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</si>
  <si>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</si>
  <si>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</si>
  <si>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</si>
  <si>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</si>
  <si>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</si>
  <si>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</si>
  <si>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</si>
  <si>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</si>
  <si>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</si>
  <si>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</si>
  <si>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</si>
  <si>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</si>
  <si>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</si>
  <si>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</si>
  <si>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</si>
  <si>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</si>
  <si>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</si>
  <si>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</si>
  <si>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</si>
  <si>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</si>
  <si>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</si>
  <si>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</si>
  <si>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</si>
  <si>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</si>
  <si>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</si>
  <si>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</si>
  <si>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</si>
  <si>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</si>
  <si>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</si>
  <si>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</si>
  <si>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</si>
  <si>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</si>
  <si>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</si>
  <si>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</si>
  <si>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</si>
  <si>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</si>
  <si>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</si>
  <si>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</si>
  <si>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</si>
  <si>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</si>
  <si>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</si>
  <si>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</si>
  <si>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</si>
  <si>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</si>
  <si>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</si>
  <si>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</si>
  <si>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</si>
  <si>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</si>
  <si>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</si>
  <si>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</si>
  <si>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</si>
  <si>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</si>
  <si>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</si>
  <si>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</si>
  <si>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</si>
  <si>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</si>
  <si>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</si>
  <si>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</si>
  <si>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</si>
  <si>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</si>
  <si>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</si>
  <si>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</si>
  <si>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</si>
  <si>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</si>
  <si>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</si>
  <si>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</si>
  <si>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</si>
  <si>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</si>
  <si>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</si>
  <si>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</si>
  <si>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</si>
  <si>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</si>
  <si>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</si>
  <si>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</si>
  <si>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</si>
  <si>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</si>
  <si>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</si>
  <si>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</si>
  <si>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</si>
  <si>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</si>
  <si>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</si>
  <si>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</si>
  <si>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</si>
  <si>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</si>
  <si>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</si>
  <si>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</si>
  <si>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</si>
  <si>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</si>
  <si>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</si>
  <si>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</si>
  <si>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</si>
  <si>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</si>
  <si>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</si>
  <si>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</si>
  <si>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</si>
  <si>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</si>
  <si>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</si>
  <si>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</si>
  <si>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</si>
  <si>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</si>
  <si>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</si>
  <si>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</si>
  <si>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</si>
  <si>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</si>
  <si>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</si>
  <si>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</si>
  <si>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</si>
  <si>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</si>
  <si>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</si>
  <si>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</si>
  <si>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</si>
  <si>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</si>
  <si>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</si>
  <si>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</si>
  <si>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</si>
  <si>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</si>
  <si>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</si>
  <si>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</si>
  <si>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</si>
  <si>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</si>
  <si>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</si>
  <si>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</si>
  <si>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</si>
  <si>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</si>
  <si>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</si>
  <si>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</si>
  <si>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</si>
  <si>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</si>
  <si>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</si>
  <si>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</si>
  <si>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</si>
  <si>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</si>
  <si>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</si>
  <si>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</si>
  <si>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</si>
  <si>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</si>
  <si>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</si>
  <si>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</si>
  <si>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</si>
  <si>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</si>
  <si>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</si>
  <si>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</si>
  <si>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</si>
  <si>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</si>
  <si>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</si>
  <si>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</si>
  <si>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</si>
  <si>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</si>
  <si>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</si>
  <si>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</si>
  <si>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</si>
  <si>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</si>
  <si>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</si>
  <si>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</si>
  <si>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</si>
  <si>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</si>
  <si>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</si>
  <si>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</si>
  <si>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</si>
  <si>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</si>
  <si>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</si>
  <si>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</si>
  <si>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</si>
  <si>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</si>
  <si>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</si>
  <si>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</si>
  <si>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</si>
  <si>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</si>
  <si>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</si>
  <si>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</si>
  <si>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</si>
  <si>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</si>
  <si>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</si>
  <si>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</si>
  <si>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</si>
  <si>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</si>
  <si>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</si>
  <si>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</si>
  <si>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</si>
  <si>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</si>
  <si>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</si>
  <si>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</si>
  <si>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</si>
  <si>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</si>
  <si>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</si>
  <si>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</si>
  <si>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</si>
  <si>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</si>
  <si>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</si>
  <si>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</si>
  <si>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</si>
  <si>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</si>
  <si>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</si>
  <si>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</si>
  <si>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</si>
  <si>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</si>
  <si>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</si>
  <si>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</si>
  <si>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</si>
  <si>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</si>
  <si>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</si>
  <si>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</si>
  <si>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</si>
  <si>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</si>
  <si>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</si>
  <si>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</si>
  <si>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</si>
  <si>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</si>
  <si>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</si>
  <si>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</si>
  <si>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</si>
  <si>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</si>
  <si>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</si>
  <si>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</si>
  <si>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</si>
  <si>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</si>
  <si>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</si>
  <si>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</si>
  <si>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</si>
  <si>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</si>
  <si>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</si>
  <si>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</si>
  <si>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</si>
  <si>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</si>
  <si>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</si>
  <si>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</si>
  <si>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</si>
  <si>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</si>
  <si>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</si>
  <si>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</si>
  <si>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</si>
  <si>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</si>
  <si>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</si>
  <si>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</si>
  <si>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</si>
  <si>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</si>
  <si>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</si>
  <si>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</si>
  <si>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</si>
  <si>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</si>
  <si>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</si>
  <si>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</si>
  <si>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</si>
  <si>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</si>
  <si>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</si>
  <si>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</si>
  <si>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</si>
  <si>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</si>
  <si>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</si>
  <si>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</si>
  <si>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</si>
  <si>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</si>
  <si>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</si>
  <si>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</si>
  <si>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</si>
  <si>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</si>
  <si>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</si>
  <si>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</si>
  <si>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</si>
  <si>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</si>
  <si>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</si>
  <si>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</si>
  <si>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</si>
  <si>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</si>
  <si>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</si>
  <si>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</si>
  <si>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</si>
  <si>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</si>
  <si>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</si>
  <si>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</si>
  <si>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</si>
  <si>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</si>
  <si>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</si>
  <si>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</si>
  <si>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</si>
  <si>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</si>
  <si>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</si>
  <si>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</si>
  <si>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</si>
  <si>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</si>
  <si>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</si>
  <si>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</si>
  <si>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</si>
  <si>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</si>
  <si>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</si>
  <si>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</si>
  <si>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</si>
  <si>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</si>
  <si>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</si>
  <si>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</si>
  <si>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</si>
  <si>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</si>
  <si>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</si>
  <si>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</si>
  <si>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</si>
  <si>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</si>
  <si>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</si>
  <si>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</si>
  <si>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</si>
  <si>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</si>
  <si>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</si>
  <si>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</si>
  <si>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</si>
  <si>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</si>
  <si>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</si>
  <si>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</si>
  <si>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</si>
  <si>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</si>
  <si>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</si>
  <si>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</si>
  <si>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</si>
  <si>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</si>
  <si>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</si>
  <si>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</si>
  <si>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</si>
  <si>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</si>
  <si>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</si>
  <si>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</si>
  <si>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</si>
  <si>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</si>
  <si>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</si>
  <si>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</si>
  <si>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</si>
  <si>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</si>
  <si>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</si>
  <si>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</si>
  <si>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</si>
  <si>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</si>
  <si>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</si>
  <si>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</si>
  <si>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</si>
  <si>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</si>
  <si>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</si>
  <si>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</si>
  <si>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</si>
  <si>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</si>
  <si>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</si>
  <si>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</si>
  <si>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</si>
  <si>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</si>
  <si>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</si>
  <si>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</si>
  <si>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</si>
  <si>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</si>
  <si>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</si>
  <si>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</si>
  <si>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</si>
  <si>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</si>
  <si>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</si>
  <si>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</si>
  <si>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</si>
  <si>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</si>
  <si>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</si>
  <si>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</si>
  <si>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</si>
  <si>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</si>
  <si>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</si>
  <si>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</si>
  <si>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</si>
  <si>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</si>
  <si>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</si>
  <si>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</si>
  <si>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</si>
  <si>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</si>
  <si>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</si>
  <si>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</si>
  <si>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</si>
  <si>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</si>
  <si>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</si>
  <si>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</si>
  <si>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</si>
  <si>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</si>
  <si>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</si>
  <si>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</si>
  <si>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</si>
  <si>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</si>
  <si>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</si>
  <si>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</si>
  <si>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</si>
  <si>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</si>
  <si>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</si>
  <si>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</si>
  <si>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</si>
  <si>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</si>
  <si>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</si>
  <si>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</si>
  <si>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</si>
  <si>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</si>
  <si>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</si>
  <si>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</si>
  <si>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</si>
  <si>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</si>
  <si>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</si>
  <si>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</si>
  <si>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</si>
  <si>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</si>
  <si>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</si>
  <si>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</si>
  <si>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</si>
  <si>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</si>
  <si>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</si>
  <si>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</si>
  <si>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</si>
  <si>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</si>
  <si>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</si>
  <si>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</si>
  <si>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</si>
  <si>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</si>
  <si>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</si>
  <si>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</si>
  <si>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</si>
  <si>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</si>
  <si>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</si>
  <si>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</si>
  <si>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</si>
  <si>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</si>
  <si>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</si>
  <si>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</si>
  <si>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</si>
  <si>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</si>
  <si>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</si>
  <si>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</si>
  <si>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</si>
  <si>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</si>
  <si>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</si>
  <si>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</si>
  <si>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</si>
  <si>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</si>
  <si>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</si>
  <si>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</si>
  <si>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</si>
  <si>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</si>
  <si>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</si>
  <si>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</si>
  <si>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</si>
  <si>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</si>
  <si>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</si>
  <si>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</si>
  <si>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</si>
  <si>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</si>
  <si>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</si>
  <si>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</si>
  <si>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</si>
  <si>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</si>
  <si>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</si>
  <si>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</si>
  <si>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</si>
  <si>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</si>
  <si>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</si>
  <si>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</si>
  <si>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</si>
  <si>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</si>
  <si>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</si>
  <si>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</si>
  <si>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</si>
  <si>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</si>
  <si>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</si>
  <si>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</si>
  <si>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</si>
  <si>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</si>
  <si>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</si>
  <si>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</si>
  <si>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</si>
  <si>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</si>
  <si>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</si>
  <si>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</si>
  <si>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</si>
  <si>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</si>
  <si>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</si>
  <si>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</si>
  <si>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</si>
  <si>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</si>
  <si>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</si>
  <si>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</si>
  <si>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</si>
  <si>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</si>
  <si>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</si>
  <si>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</si>
  <si>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</si>
  <si>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</si>
  <si>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</si>
  <si>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</si>
  <si>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</si>
  <si>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</si>
  <si>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</si>
  <si>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</si>
  <si>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</si>
  <si>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</si>
  <si>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</si>
  <si>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</si>
  <si>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</si>
  <si>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</si>
  <si>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</si>
  <si>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</si>
  <si>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</si>
  <si>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</si>
  <si>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</si>
  <si>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</si>
  <si>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</si>
  <si>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</si>
  <si>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</si>
  <si>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</si>
  <si>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</si>
  <si>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</si>
  <si>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</si>
  <si>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</si>
  <si>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</si>
  <si>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</si>
  <si>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</si>
  <si>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</si>
  <si>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</si>
  <si>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</si>
  <si>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</si>
  <si>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</si>
  <si>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</si>
  <si>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</si>
  <si>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</si>
  <si>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</si>
  <si>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</si>
  <si>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</si>
  <si>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</si>
  <si>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</si>
  <si>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</si>
  <si>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</si>
  <si>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</si>
  <si>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</si>
  <si>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</si>
  <si>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</si>
  <si>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</si>
  <si>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</si>
  <si>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</si>
  <si>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</si>
  <si>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</si>
  <si>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</si>
  <si>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</si>
  <si>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</si>
  <si>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</si>
  <si>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</si>
  <si>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</si>
  <si>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</si>
  <si>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</si>
  <si>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</si>
  <si>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</si>
  <si>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</si>
  <si>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</si>
  <si>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</si>
  <si>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</si>
  <si>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</si>
  <si>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</si>
  <si>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</si>
  <si>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</si>
  <si>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</si>
  <si>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</si>
  <si>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</si>
  <si>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</si>
  <si>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</si>
  <si>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</si>
  <si>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</si>
  <si>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</si>
  <si>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</si>
  <si>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</si>
  <si>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</si>
  <si>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</si>
  <si>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</si>
  <si>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</si>
  <si>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</si>
  <si>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</si>
  <si>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</si>
  <si>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</si>
  <si>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</si>
  <si>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</si>
  <si>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</si>
  <si>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</si>
  <si>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</si>
  <si>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</si>
  <si>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</si>
  <si>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</si>
  <si>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</si>
  <si>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</si>
  <si>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</si>
  <si>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</si>
  <si>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</si>
  <si>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</si>
  <si>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</si>
  <si>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</si>
  <si>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</si>
  <si>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</si>
  <si>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</si>
  <si>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</si>
  <si>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</si>
  <si>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</si>
  <si>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</si>
  <si>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</si>
  <si>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</si>
  <si>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</si>
  <si>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</si>
  <si>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</si>
  <si>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</si>
  <si>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</si>
  <si>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</si>
  <si>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</si>
  <si>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</si>
  <si>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</si>
  <si>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</si>
  <si>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</si>
  <si>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</si>
  <si>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</si>
  <si>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</si>
  <si>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</si>
  <si>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</si>
  <si>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</si>
  <si>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</si>
  <si>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</si>
  <si>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</si>
  <si>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</si>
  <si>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</si>
  <si>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</si>
  <si>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</si>
  <si>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</si>
  <si>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</si>
  <si>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</si>
  <si>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</si>
  <si>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</si>
  <si>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</si>
  <si>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</si>
  <si>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</si>
  <si>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</si>
  <si>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</si>
  <si>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</si>
  <si>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</si>
  <si>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</si>
  <si>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</si>
  <si>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</si>
  <si>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</si>
  <si>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</si>
  <si>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</si>
  <si>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</si>
  <si>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</si>
  <si>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</si>
  <si>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</si>
  <si>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</si>
  <si>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</si>
  <si>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</si>
  <si>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</si>
  <si>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</si>
  <si>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</si>
  <si>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</si>
  <si>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</si>
  <si>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</si>
  <si>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</si>
  <si>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</si>
  <si>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</si>
  <si>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</si>
  <si>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</si>
  <si>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</si>
  <si>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</si>
  <si>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</si>
  <si>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</si>
  <si>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</si>
  <si>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</si>
  <si>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</si>
  <si>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</si>
  <si>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</si>
  <si>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</si>
  <si>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</si>
  <si>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</si>
  <si>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</si>
  <si>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</si>
  <si>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</si>
  <si>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</si>
  <si>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</si>
  <si>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</si>
  <si>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</si>
  <si>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</si>
  <si>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</si>
  <si>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</si>
  <si>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</si>
  <si>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</si>
  <si>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</si>
  <si>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</si>
  <si>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</si>
  <si>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</si>
  <si>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</si>
  <si>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</si>
  <si>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</si>
  <si>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</si>
  <si>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</si>
  <si>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</si>
  <si>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</si>
  <si>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</si>
  <si>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</si>
  <si>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</si>
  <si>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</si>
  <si>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</si>
  <si>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</si>
  <si>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</si>
  <si>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</si>
  <si>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</si>
  <si>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</si>
  <si>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</si>
  <si>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</si>
  <si>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</si>
  <si>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</si>
  <si>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</si>
  <si>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</si>
  <si>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</si>
  <si>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</si>
  <si>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</si>
  <si>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</si>
  <si>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</si>
  <si>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</si>
  <si>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</si>
  <si>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</si>
  <si>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</si>
  <si>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</si>
  <si>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</si>
  <si>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</si>
  <si>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</si>
  <si>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</si>
  <si>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</si>
  <si>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</si>
  <si>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</si>
  <si>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</si>
  <si>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</si>
  <si>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</si>
  <si>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</si>
  <si>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</si>
  <si>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</si>
  <si>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</si>
  <si>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</si>
  <si>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</si>
  <si>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</si>
  <si>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</si>
  <si>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</si>
  <si>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</si>
  <si>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</si>
  <si>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</si>
  <si>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</si>
  <si>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</si>
  <si>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</si>
  <si>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</si>
  <si>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</si>
  <si>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</si>
  <si>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</si>
  <si>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</si>
  <si>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</si>
  <si>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</si>
  <si>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</si>
  <si>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</si>
  <si>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</si>
  <si>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</si>
  <si>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</si>
  <si>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</si>
  <si>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</si>
  <si>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</si>
  <si>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</si>
  <si>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</si>
  <si>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</si>
  <si>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</si>
  <si>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</si>
  <si>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</si>
  <si>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</si>
  <si>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</si>
  <si>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</si>
  <si>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</si>
  <si>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</si>
  <si>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</si>
  <si>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</si>
  <si>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</si>
  <si>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</si>
  <si>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</si>
  <si>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</si>
  <si>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</si>
  <si>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</si>
  <si>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</si>
  <si>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</si>
  <si>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</si>
  <si>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</si>
  <si>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</si>
  <si>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</si>
  <si>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</si>
  <si>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</si>
  <si>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</si>
  <si>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</si>
  <si>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</si>
  <si>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</si>
  <si>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</si>
  <si>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</si>
  <si>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</si>
  <si>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</si>
  <si>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</si>
  <si>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</si>
  <si>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</si>
  <si>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</si>
  <si>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</si>
  <si>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</si>
  <si>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</si>
  <si>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</si>
  <si>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</si>
  <si>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</si>
  <si>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</si>
  <si>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</si>
  <si>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</si>
  <si>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</si>
  <si>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</si>
  <si>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</si>
  <si>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</si>
  <si>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</si>
  <si>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</si>
  <si>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</si>
  <si>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</si>
  <si>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</si>
  <si>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</si>
  <si>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</si>
  <si>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</si>
  <si>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</si>
  <si>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</si>
  <si>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</si>
  <si>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</si>
  <si>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</si>
  <si>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</si>
  <si>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</si>
  <si>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</si>
  <si>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</si>
  <si>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</si>
  <si>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</si>
  <si>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</si>
  <si>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</si>
  <si>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</si>
  <si>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</si>
  <si>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</si>
  <si>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</si>
  <si>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</si>
  <si>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</si>
  <si>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</si>
  <si>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</si>
  <si>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</si>
  <si>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</si>
  <si>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</si>
  <si>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</si>
  <si>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</si>
  <si>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</si>
  <si>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</si>
  <si>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</si>
  <si>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</si>
  <si>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</si>
  <si>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</si>
  <si>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</si>
  <si>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</si>
  <si>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</si>
  <si>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</si>
  <si>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</si>
  <si>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</si>
  <si>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</si>
  <si>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</si>
  <si>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</si>
  <si>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</si>
  <si>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</si>
  <si>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</si>
  <si>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</si>
  <si>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</si>
  <si>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</si>
  <si>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</si>
  <si>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</si>
  <si>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</si>
  <si>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</si>
  <si>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</si>
  <si>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</si>
  <si>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</si>
  <si>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</si>
  <si>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</si>
  <si>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</si>
  <si>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</si>
  <si>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</si>
  <si>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</si>
  <si>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</si>
  <si>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</si>
  <si>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</si>
  <si>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</si>
  <si>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</si>
  <si>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</si>
  <si>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</si>
  <si>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</si>
  <si>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</si>
  <si>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</si>
  <si>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</si>
  <si>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</si>
  <si>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</si>
  <si>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</si>
  <si>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</si>
  <si>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</si>
  <si>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</si>
  <si>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</si>
  <si>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</si>
  <si>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</si>
  <si>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</si>
  <si>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</si>
  <si>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</si>
  <si>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</si>
  <si>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</si>
  <si>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</si>
  <si>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</si>
  <si>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</si>
  <si>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</si>
  <si>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</si>
  <si>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</si>
  <si>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</si>
  <si>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</si>
  <si>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</si>
  <si>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</si>
  <si>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</si>
  <si>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</si>
  <si>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</si>
  <si>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</si>
  <si>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</si>
  <si>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</si>
  <si>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</si>
  <si>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</si>
  <si>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</si>
  <si>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</si>
  <si>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</si>
  <si>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</si>
  <si>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</si>
  <si>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</si>
  <si>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</si>
  <si>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</si>
  <si>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</si>
  <si>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</si>
  <si>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</si>
  <si>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</si>
  <si>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</si>
  <si>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</si>
  <si>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</si>
  <si>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</si>
  <si>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</si>
  <si>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</si>
  <si>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</si>
  <si>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</si>
  <si>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</si>
  <si>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</si>
  <si>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</si>
  <si>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</si>
  <si>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</si>
  <si>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</si>
  <si>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</si>
  <si>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</si>
  <si>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</si>
  <si>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</si>
  <si>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</si>
  <si>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</si>
  <si>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</si>
  <si>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</si>
  <si>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</si>
  <si>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</si>
  <si>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</si>
  <si>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</si>
  <si>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</si>
  <si>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</si>
  <si>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</si>
  <si>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</si>
  <si>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</si>
  <si>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</si>
  <si>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</si>
  <si>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</si>
  <si>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</si>
  <si>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</si>
  <si>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</si>
  <si>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</si>
  <si>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</si>
  <si>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</si>
  <si>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</si>
  <si>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</si>
  <si>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</si>
  <si>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</si>
  <si>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</si>
  <si>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</si>
  <si>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</si>
  <si>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</si>
  <si>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</si>
  <si>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</si>
  <si>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</si>
  <si>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</si>
  <si>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</si>
  <si>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</si>
  <si>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</si>
  <si>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</si>
  <si>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</si>
  <si>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</si>
  <si>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</si>
  <si>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</si>
  <si>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</si>
  <si>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</si>
  <si>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</si>
  <si>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</si>
  <si>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</si>
  <si>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</si>
  <si>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</si>
  <si>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</si>
  <si>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</si>
  <si>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</si>
  <si>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</si>
  <si>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</si>
  <si>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</si>
  <si>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</si>
  <si>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</si>
  <si>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</si>
  <si>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</si>
  <si>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</si>
  <si>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</si>
  <si>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</si>
  <si>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</si>
  <si>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</si>
  <si>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</si>
  <si>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</si>
  <si>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</si>
  <si>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</si>
  <si>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</si>
  <si>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</si>
  <si>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</si>
  <si>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</si>
  <si>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</si>
  <si>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</si>
  <si>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</si>
  <si>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</si>
  <si>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</si>
  <si>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</si>
  <si>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</si>
  <si>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</si>
  <si>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</si>
  <si>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</si>
  <si>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</si>
  <si>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</si>
  <si>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</si>
  <si>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</si>
  <si>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</si>
  <si>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</si>
  <si>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</si>
  <si>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</si>
  <si>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</si>
  <si>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</si>
  <si>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</si>
  <si>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</si>
  <si>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</si>
  <si>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</si>
  <si>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</si>
  <si>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</si>
  <si>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</si>
  <si>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</si>
  <si>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</si>
  <si>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</si>
  <si>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</si>
  <si>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</si>
  <si>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</si>
  <si>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</si>
  <si>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</si>
  <si>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</si>
  <si>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</si>
  <si>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</si>
  <si>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</si>
  <si>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</si>
  <si>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</si>
  <si>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</si>
  <si>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</si>
  <si>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</si>
  <si>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</si>
  <si>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</si>
  <si>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</si>
  <si>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</si>
  <si>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</si>
  <si>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</si>
  <si>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</si>
  <si>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</si>
  <si>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</si>
  <si>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</si>
  <si>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</si>
  <si>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</si>
  <si>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</si>
  <si>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</si>
  <si>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</si>
  <si>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</si>
  <si>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</si>
  <si>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</si>
  <si>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</si>
  <si>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</si>
  <si>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</si>
  <si>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</si>
  <si>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</si>
  <si>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</si>
  <si>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</si>
  <si>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</si>
  <si>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</si>
  <si>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</si>
  <si>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</si>
  <si>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</si>
  <si>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</si>
  <si>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</si>
  <si>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</si>
  <si>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</si>
  <si>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</si>
  <si>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</si>
  <si>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</si>
  <si>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</si>
  <si>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</si>
  <si>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</si>
  <si>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</si>
  <si>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</si>
  <si>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</si>
  <si>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</si>
  <si>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</si>
  <si>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</si>
  <si>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</si>
  <si>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</si>
  <si>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</si>
  <si>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</si>
  <si>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</si>
  <si>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</si>
  <si>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</si>
  <si>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</si>
  <si>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</si>
  <si>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</si>
  <si>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</si>
  <si>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</si>
  <si>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</si>
  <si>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</si>
  <si>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</si>
  <si>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</si>
  <si>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</si>
  <si>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</si>
  <si>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</si>
  <si>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</si>
  <si>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</si>
  <si>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</si>
  <si>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</si>
  <si>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</si>
  <si>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</si>
  <si>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</si>
  <si>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</si>
  <si>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</si>
  <si>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</si>
  <si>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</si>
  <si>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</si>
  <si>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</si>
  <si>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</si>
  <si>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</si>
  <si>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</si>
  <si>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</si>
  <si>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</si>
  <si>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</si>
  <si>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</si>
  <si>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</si>
  <si>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</si>
  <si>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</si>
  <si>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</si>
  <si>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</si>
  <si>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</si>
  <si>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</si>
  <si>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</si>
  <si>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</si>
  <si>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</si>
  <si>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</si>
  <si>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</si>
  <si>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</si>
  <si>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</si>
  <si>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</si>
  <si>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</si>
  <si>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</si>
  <si>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</si>
  <si>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</si>
  <si>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</si>
  <si>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</si>
  <si>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</si>
  <si>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</si>
  <si>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</si>
  <si>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</si>
  <si>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</si>
  <si>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</si>
  <si>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</si>
  <si>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</si>
  <si>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</si>
  <si>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</si>
  <si>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</si>
  <si>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</si>
  <si>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</si>
  <si>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</si>
  <si>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</si>
  <si>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</si>
  <si>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</si>
  <si>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</si>
  <si>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</si>
  <si>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</si>
  <si>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</si>
  <si>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</si>
  <si>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</si>
  <si>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</si>
  <si>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</si>
  <si>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</si>
  <si>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</si>
  <si>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</si>
  <si>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</si>
  <si>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</si>
  <si>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</si>
  <si>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</si>
  <si>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</si>
  <si>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</si>
  <si>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</si>
  <si>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</si>
  <si>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</si>
  <si>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</si>
  <si>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</si>
  <si>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</si>
  <si>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</si>
  <si>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</si>
  <si>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</si>
  <si>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</si>
  <si>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</si>
  <si>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</si>
  <si>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</si>
  <si>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</si>
  <si>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</si>
  <si>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</si>
  <si>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</si>
  <si>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</si>
  <si>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</si>
  <si>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</si>
  <si>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</si>
  <si>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</si>
  <si>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</si>
  <si>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</si>
  <si>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</si>
  <si>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</si>
  <si>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</si>
  <si>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</si>
  <si>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</si>
  <si>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</si>
  <si>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</si>
  <si>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</si>
  <si>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</si>
  <si>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</si>
  <si>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</si>
  <si>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</si>
  <si>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</si>
  <si>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</si>
  <si>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</si>
  <si>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</si>
  <si>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</si>
  <si>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</si>
  <si>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</si>
  <si>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</si>
  <si>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</si>
  <si>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</si>
  <si>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</si>
  <si>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</si>
  <si>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</si>
  <si>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</si>
  <si>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</si>
  <si>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</si>
  <si>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</si>
  <si>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</si>
  <si>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</si>
  <si>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</si>
  <si>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</si>
  <si>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</si>
  <si>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</si>
  <si>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</si>
  <si>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</si>
  <si>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</si>
  <si>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</si>
  <si>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</si>
  <si>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</si>
  <si>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</si>
  <si>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</si>
  <si>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</si>
  <si>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</si>
  <si>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</si>
  <si>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</si>
  <si>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</si>
  <si>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</si>
  <si>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</si>
  <si>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</si>
  <si>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</si>
  <si>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</si>
  <si>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</si>
  <si>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</si>
  <si>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</si>
  <si>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</si>
  <si>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</si>
  <si>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</si>
  <si>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</si>
  <si>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</si>
  <si>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</si>
  <si>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</si>
  <si>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</si>
  <si>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</si>
  <si>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</si>
  <si>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</si>
  <si>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</si>
  <si>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</si>
  <si>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</si>
  <si>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</si>
  <si>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</si>
  <si>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</si>
  <si>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</si>
  <si>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</si>
  <si>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</si>
  <si>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</si>
  <si>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</si>
  <si>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</si>
  <si>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</si>
  <si>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</si>
  <si>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</si>
  <si>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</si>
  <si>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</si>
  <si>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</si>
  <si>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</si>
  <si>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</si>
  <si>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</si>
  <si>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</si>
  <si>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</si>
  <si>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</si>
  <si>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</si>
  <si>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</si>
  <si>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</si>
  <si>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</si>
  <si>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</si>
  <si>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</si>
  <si>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</si>
  <si>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</si>
  <si>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</si>
  <si>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</si>
  <si>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</si>
  <si>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</si>
  <si>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</si>
  <si>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</si>
  <si>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</si>
  <si>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</si>
  <si>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</si>
  <si>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</si>
  <si>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</si>
  <si>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</si>
  <si>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</si>
  <si>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</si>
  <si>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</si>
  <si>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</si>
  <si>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</si>
  <si>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</si>
  <si>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</si>
  <si>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</si>
  <si>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</si>
  <si>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</si>
  <si>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</si>
  <si>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</si>
  <si>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</si>
  <si>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</si>
  <si>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</si>
  <si>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</si>
  <si>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</si>
  <si>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</si>
  <si>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</si>
  <si>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</si>
  <si>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</si>
  <si>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</si>
  <si>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</si>
  <si>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</si>
  <si>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</si>
  <si>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</si>
  <si>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</si>
  <si>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</si>
  <si>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</si>
  <si>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</si>
  <si>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</si>
  <si>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</si>
  <si>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</si>
  <si>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</si>
  <si>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</si>
  <si>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</si>
  <si>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</si>
  <si>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</si>
  <si>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</si>
  <si>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</si>
  <si>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</si>
  <si>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</si>
  <si>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</si>
  <si>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</si>
  <si>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</si>
  <si>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</si>
  <si>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</si>
  <si>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</si>
  <si>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</si>
  <si>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</si>
  <si>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</si>
  <si>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</si>
  <si>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</si>
  <si>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</si>
  <si>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</si>
  <si>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</si>
  <si>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</si>
  <si>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</si>
  <si>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</si>
  <si>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</si>
  <si>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</si>
  <si>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</si>
  <si>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</si>
  <si>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</si>
  <si>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</si>
  <si>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</si>
  <si>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</si>
  <si>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</si>
  <si>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</si>
  <si>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</si>
  <si>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</si>
  <si>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</si>
  <si>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</si>
  <si>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</si>
  <si>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</si>
  <si>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</si>
  <si>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</si>
  <si>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</si>
  <si>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</si>
  <si>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</si>
  <si>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</si>
  <si>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</si>
  <si>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</si>
  <si>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</si>
  <si>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</si>
  <si>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</si>
  <si>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</si>
  <si>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</si>
  <si>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</si>
  <si>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</si>
  <si>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</si>
  <si>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</si>
  <si>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</si>
  <si>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</si>
  <si>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</si>
  <si>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</si>
  <si>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</si>
  <si>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</si>
  <si>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</si>
  <si>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</si>
  <si>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</si>
  <si>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</si>
  <si>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</si>
  <si>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</si>
  <si>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</si>
  <si>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</si>
  <si>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</si>
  <si>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</si>
  <si>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</si>
  <si>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</si>
  <si>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</si>
  <si>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</si>
  <si>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</si>
  <si>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</si>
  <si>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</si>
  <si>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</si>
  <si>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</si>
  <si>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</si>
  <si>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</si>
  <si>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</si>
  <si>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</si>
  <si>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</si>
  <si>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</si>
  <si>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</si>
  <si>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</si>
  <si>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</si>
  <si>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</si>
  <si>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</si>
  <si>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</si>
  <si>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</si>
  <si>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</si>
  <si>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</si>
  <si>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</si>
  <si>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</si>
  <si>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</si>
  <si>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</si>
  <si>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</si>
  <si>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</si>
  <si>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</si>
  <si>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</si>
  <si>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</si>
  <si>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</si>
  <si>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</si>
  <si>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</si>
  <si>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</si>
  <si>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</si>
  <si>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</si>
  <si>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</si>
  <si>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</si>
  <si>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</si>
  <si>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</si>
  <si>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</si>
  <si>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</si>
  <si>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</si>
  <si>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</si>
  <si>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</si>
  <si>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</si>
  <si>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</si>
  <si>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</si>
  <si>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</si>
  <si>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</si>
  <si>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</si>
  <si>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</si>
  <si>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</si>
  <si>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</si>
  <si>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</si>
  <si>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</si>
  <si>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</si>
  <si>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</si>
  <si>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</si>
  <si>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</si>
  <si>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</si>
  <si>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</si>
  <si>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</si>
  <si>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</si>
  <si>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</si>
  <si>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</si>
  <si>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</si>
  <si>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</si>
  <si>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</si>
  <si>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</si>
  <si>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</si>
  <si>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</si>
  <si>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</si>
  <si>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</si>
  <si>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</si>
  <si>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</si>
  <si>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</si>
  <si>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</si>
  <si>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</si>
  <si>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</si>
  <si>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</si>
  <si>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</si>
  <si>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</si>
  <si>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</si>
  <si>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</si>
  <si>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</si>
  <si>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</si>
  <si>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</si>
  <si>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</si>
  <si>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</si>
  <si>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</si>
  <si>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</si>
  <si>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</si>
  <si>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</si>
  <si>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</si>
  <si>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</si>
  <si>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</si>
  <si>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</si>
  <si>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</si>
  <si>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</si>
  <si>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</si>
  <si>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</si>
  <si>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</si>
  <si>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</si>
  <si>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</si>
  <si>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</si>
  <si>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</si>
  <si>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</si>
  <si>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</si>
  <si>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</si>
  <si>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</si>
  <si>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</si>
  <si>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</si>
  <si>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</si>
  <si>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</si>
  <si>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</si>
  <si>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</si>
  <si>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</si>
  <si>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</si>
  <si>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</si>
  <si>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</si>
  <si>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</si>
  <si>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</si>
  <si>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</si>
  <si>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</si>
  <si>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</si>
  <si>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</si>
  <si>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</si>
  <si>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</si>
  <si>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</si>
  <si>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</si>
  <si>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</si>
  <si>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</si>
  <si>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</si>
  <si>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</si>
  <si>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</si>
  <si>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</si>
  <si>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</si>
  <si>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</si>
  <si>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</si>
  <si>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</si>
  <si>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</si>
  <si>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</si>
  <si>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</si>
  <si>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</si>
  <si>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</si>
  <si>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</si>
  <si>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</si>
  <si>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</si>
  <si>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</si>
  <si>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</si>
  <si>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</si>
  <si>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</si>
  <si>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</si>
  <si>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</si>
  <si>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</si>
  <si>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</si>
  <si>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</si>
  <si>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</si>
  <si>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</si>
  <si>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</si>
  <si>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</si>
  <si>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</si>
  <si>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</si>
  <si>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</si>
  <si>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</si>
  <si>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</si>
  <si>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</si>
  <si>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</si>
  <si>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</si>
  <si>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</si>
  <si>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</si>
  <si>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</si>
  <si>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</si>
  <si>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</si>
  <si>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</si>
  <si>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</si>
  <si>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</si>
  <si>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</si>
  <si>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</si>
  <si>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</si>
  <si>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</si>
  <si>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</si>
  <si>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</si>
  <si>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</si>
  <si>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</si>
  <si>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</si>
  <si>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</si>
  <si>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</si>
  <si>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</si>
  <si>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</si>
  <si>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</si>
  <si>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</si>
  <si>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</si>
  <si>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</si>
  <si>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</si>
  <si>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</si>
  <si>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</si>
  <si>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</si>
  <si>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</si>
  <si>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</si>
  <si>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</si>
  <si>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</si>
  <si>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</si>
  <si>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</si>
  <si>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</si>
  <si>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</si>
  <si>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</si>
  <si>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</si>
  <si>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</si>
  <si>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</si>
  <si>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</si>
  <si>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</si>
  <si>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</si>
  <si>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</si>
  <si>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</si>
  <si>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</si>
  <si>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</si>
  <si>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</si>
  <si>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</si>
  <si>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</si>
  <si>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</si>
  <si>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</si>
  <si>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</si>
  <si>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</si>
  <si>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</si>
  <si>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</si>
  <si>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</si>
  <si>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</si>
  <si>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</si>
  <si>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</si>
  <si>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</si>
  <si>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</si>
  <si>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</si>
  <si>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</si>
  <si>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</si>
  <si>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</si>
  <si>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</si>
  <si>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</si>
  <si>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</si>
  <si>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</si>
  <si>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</si>
  <si>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</si>
  <si>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</si>
  <si>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</si>
  <si>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</si>
  <si>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</si>
  <si>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</si>
  <si>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</si>
  <si>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</si>
  <si>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</si>
  <si>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</si>
  <si>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</si>
  <si>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</si>
  <si>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</si>
  <si>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</si>
  <si>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</si>
  <si>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</si>
  <si>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</si>
  <si>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</si>
  <si>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</si>
  <si>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</si>
  <si>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</si>
  <si>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</si>
  <si>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</si>
  <si>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</si>
  <si>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</si>
  <si>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</si>
  <si>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</si>
  <si>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</si>
  <si>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</si>
  <si>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</si>
  <si>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</si>
  <si>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</si>
  <si>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</si>
  <si>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</si>
  <si>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</si>
  <si>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</si>
  <si>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</si>
  <si>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</si>
  <si>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</si>
  <si>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</si>
  <si>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</si>
  <si>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</si>
  <si>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</si>
  <si>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</si>
  <si>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</si>
  <si>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</si>
  <si>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</si>
  <si>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</si>
  <si>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</si>
  <si>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</si>
  <si>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</si>
  <si>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</si>
  <si>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</si>
  <si>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</si>
  <si>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</si>
  <si>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</si>
  <si>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</si>
  <si>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</si>
  <si>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</si>
  <si>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</si>
  <si>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</si>
  <si>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</si>
  <si>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</si>
  <si>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</si>
  <si>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</si>
  <si>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</si>
  <si>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</si>
  <si>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</si>
  <si>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</si>
  <si>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</si>
  <si>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</si>
  <si>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</si>
  <si>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</si>
  <si>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</si>
  <si>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</si>
  <si>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</si>
  <si>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</si>
  <si>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</si>
  <si>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</si>
  <si>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</si>
  <si>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</si>
  <si>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</si>
  <si>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</si>
  <si>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</si>
  <si>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</si>
  <si>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</si>
  <si>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</si>
  <si>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</si>
  <si>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</si>
  <si>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</si>
  <si>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</si>
  <si>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</si>
  <si>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</si>
  <si>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</si>
  <si>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</si>
  <si>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</si>
  <si>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</si>
  <si>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</si>
  <si>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</si>
  <si>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</si>
  <si>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</si>
  <si>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</si>
  <si>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</si>
  <si>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</si>
  <si>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</si>
  <si>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</si>
  <si>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</si>
  <si>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</si>
  <si>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</si>
  <si>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</si>
  <si>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</si>
  <si>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</si>
  <si>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</si>
  <si>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</si>
  <si>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</si>
  <si>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</si>
  <si>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</si>
  <si>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</si>
  <si>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</si>
  <si>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</si>
  <si>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</si>
  <si>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</si>
  <si>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</si>
  <si>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</si>
  <si>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</si>
  <si>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</si>
  <si>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</si>
  <si>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</si>
  <si>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</si>
  <si>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</si>
  <si>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</si>
  <si>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</si>
  <si>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</si>
  <si>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</si>
  <si>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</si>
  <si>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</si>
  <si>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</si>
  <si>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</si>
  <si>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</si>
  <si>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</si>
  <si>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</si>
  <si>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</si>
  <si>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</si>
  <si>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</si>
  <si>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</si>
  <si>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</si>
  <si>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</si>
  <si>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</si>
  <si>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</si>
  <si>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</si>
  <si>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</si>
  <si>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</si>
  <si>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</si>
  <si>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</si>
  <si>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</si>
  <si>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</si>
  <si>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no pcm </t>
  </si>
  <si>
    <t>riy0929</t>
  </si>
  <si>
    <t xml:space="preserve">2025-11-27 20:37:37
</t>
  </si>
  <si>
    <t>There is main issue in obsolete rectifier module team at site checking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</si>
  <si>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</si>
  <si>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</si>
  <si>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</si>
  <si>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</si>
  <si>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</si>
  <si>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</si>
  <si>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</si>
  <si>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</si>
  <si>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</si>
  <si>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</si>
  <si>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</si>
  <si>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50 Mins</t>
  </si>
  <si>
    <t>PCM-20251127-00001818</t>
  </si>
  <si>
    <t>major</t>
  </si>
  <si>
    <t>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</si>
</sst>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0" dataDxfId="29" headerRowBorderDxfId="27" tableBorderDxfId="28">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325.93966423610982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45988.888090162036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45988.888090162036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45988.888090162036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45988.888090162036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45988.888090162036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45988.888090162036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45988.888090162036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45988.888090162036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45988.888090162036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45988.888090162036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45988.888090162036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45988.888090162036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45988.888090162036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45988.888090162036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45988.888090162036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45988.888090162036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45988.888090162036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45988.888090162036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45988.888090162036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45988.888090162036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45988.888090162036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45988.888090162036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45988.888090162036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45988.888090162036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45988.888090162036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45988.888090162036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45988.888090162036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45988.888090162036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45988.888090162036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45988.888090162036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45988.888090162036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45988.888090162036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45988.888090162036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45988.888090162036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45988.888090162036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45988.888090162036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45988.888090162036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45988.888090162036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45988.888090162036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163.88825219907449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4.500671180554491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
        <v>39108</v>
      </c>
      <c r="C5" s="18">
        <v>1</v>
      </c>
      <c r="D5" s="18" t="s">
        <v>39109</v>
      </c>
      <c r="E5" s="99" t="s">
        <v>39021</v>
      </c>
      <c r="F5" s="100">
        <v>45988.640810185185</v>
      </c>
      <c r="G5" s="101">
        <f ca="1">IFERROR(NOW()-F5,"-")</f>
        <v>0.24727997685113223</v>
      </c>
      <c r="H5" s="147">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39114</v>
      </c>
      <c r="B6" s="18" t="str">
        <f>IFERROR(VLOOKUP(D6,DB!A:K,11,0),"")</f>
        <v>R2</v>
      </c>
      <c r="C6" s="18">
        <v>1</v>
      </c>
      <c r="D6" s="18" t="s">
        <v>39115</v>
      </c>
      <c r="E6" s="99" t="s">
        <v>39021</v>
      </c>
      <c r="F6" s="100"/>
      <c r="G6" s="101">
        <f ca="1">IFERROR(NOW()-F6,"-")</f>
        <v>45988.888090162036</v>
      </c>
      <c r="H6" s="147" t="s">
        <v>39116</v>
      </c>
      <c r="I6" s="58" t="str">
        <f>IFERROR(VLOOKUP(D6,DB!A:F,6,0),"")</f>
        <v>Generator-SG</v>
      </c>
      <c r="J6" s="18" t="str">
        <f>IFERROR(VLOOKUP(D6,DB!A:G,7,0),"")</f>
        <v>In progress</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45988.888090162036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45988.888090162036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45988.888090162036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45988.888090162036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45988.888090162036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45988.888090162036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45988.888090162036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45988.888090162036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45988.888090162036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45988.888090162036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45988.888090162036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45988.888090162036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45988.888090162036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45988.888090162036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45988.888090162036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45988.888090162036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45988.888090162036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45988.888090162036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45988.888090162036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45988.888090162036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45988.888090162036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45988.888090162036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45988.888090162036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45988.888090162036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45988.888090162036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45988.888090162036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45988.888090162036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45988.888090162036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45988.888090162036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45988.888090162036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45988.888090162036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45988.888090162036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45988.888090162036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45988.888090162036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45988.888090162036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45988.888090162036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45988.888090162036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45988.888090162036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45988.888090162036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45988.888090162036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45988.888090162036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45988.888090162036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45988.888090162036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45988.888090162036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45988.888090162036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45988.888090162036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45988.888090162036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45988.888090162036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45988.888090162036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45988.888090162036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45988.888090162036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45988.888090162036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45988.888090162036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45988.888090162036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45988.888090162036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45988.888090162036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45988.888090162036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45988.888090162036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45988.888090162036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45988.888090162036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45988.888090162036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45988.888090162036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45988.888090162036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45988.888090162036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45988.888090162036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45988.888090162036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45988.888090162036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45988.888090162036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45988.888090162036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45988.888090162036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45988.888090162036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45988.888090162036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45988.888090162036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45988.888090162036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45988.888090162036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45988.888090162036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45988.888090162036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45988.888090162036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45988.888090162036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45988.888090162036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45988.888090162036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45988.888090162036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45988.888090162036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45988.888090162036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45988.888090162036</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45988.888090162036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45988.888090162036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45988.888090162036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45988.888090162036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45988.888090162036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45988.888090162036</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45988.888090162036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45988.888090162036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45988.888090162036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45988.888090162036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45988.888090162036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45988.888090162036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45988.888090162036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45988.888090162036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45988.888090162036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45988.888090162036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45988.888090162036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45988.888090162036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45988.888090162036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45988.888090162036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45988.888090162036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45988.888090162036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45988.888090162036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45988.888090162036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45988.888090162036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45988.888090162036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45988.888090162036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45988.888090162036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45988.888090162036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45988.888090162036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45988.888090162036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45988.888090162036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45988.888090162036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45988.888090162036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45988.888090162036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45988.888090162036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45988.888090162036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45988.888090162036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45988.888090162036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45988.888090162036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45988.888090162036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45988.888090162036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45988.888090162036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45988.888090162036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45988.888090162036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45988.888090162036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45988.888090162036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45988.888090162036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45988.888090162036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45988.888090162036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45988.888090162036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45988.888090162036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45988.888090162036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45988.888090162036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45988.888090162036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45988.888090162036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45988.888090162036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45988.888090162036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45988.888090162036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45988.888090162036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45988.888090162036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45988.888090162036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45988.888090162036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45988.888090162036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45988.888090162036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45988.888090162036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45988.888090162036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45988.888090162036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45988.888090162036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45988.888090162036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45988.888090162036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45988.888090162036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45988.888090162036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45988.888090162036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45988.888090162036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45988.888090162036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45988.888090162036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45988.888090162036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45988.888090162036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45988.888090162036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45988.888090162036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45988.888090162036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45988.888090162036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45988.888090162036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45988.888090162036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45988.888090162036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45988.888090162036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45988.888090162036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45988.888090162036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45988.888090162036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45988.888090162036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45988.888090162036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45988.888090162036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45988.888090162036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45988.888090162036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45988.888090162036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45988.888090162036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45988.888090162036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45988.888090162036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45988.888090162036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45988.888090162036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45988.888090162036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45988.888090162036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45988.888090162036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45988.888090162036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45988.888090162036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45988.888090162036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45988.888090162036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45988.888090162036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45988.888090162036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45988.888090162036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45988.888090162036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45988.888090162036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45988.888090162036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45988.888090162036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45988.888090162036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45988.888090162036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45988.888090162036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45988.888090162036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45988.888090162036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45988.888090162036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45988.888090162036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45988.888090162036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45988.888090162036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45988.888090162036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45988.888090162036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45988.888090162036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45988.888090162036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45988.888090162036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45988.888090162036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45988.888090162036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45988.888090162036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45988.888090162036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45988.888090162036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45988.888090162036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45988.888090162036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45988.888090162036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45988.888090162036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45988.888090162036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45988.888090162036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45988.888090162036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45988.888090162036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45988.888090162036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45988.888090162036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45988.888090162036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45988.888090162036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45988.888090162036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45988.888090162036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45988.888090162036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45988.888090162036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45988.888090162036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45988.888090162036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45988.888090162036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45988.888090162036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45988.888090162036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45988.888090162036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45988.888090162036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45988.888090162036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45988.888090162036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45988.888090162036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45988.888090162036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45988.888090162036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45988.888090162036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45988.888090162036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45988.888090162036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45988.888090162036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45988.888090162036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45988.888090162036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45988.888090162036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45988.888090162036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45988.888090162036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45988.888090162036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45988.888090162036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45988.888090162036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45988.888090162036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45988.888090162036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45988.888090162036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45988.888090162036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45988.888090162036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45988.888090162036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45988.888090162036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45988.888090162036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45988.888090162036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45988.888090162036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45988.888090162036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45988.888090162036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45988.888090162036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45988.888090162036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45988.888090162036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45988.888090162036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45988.888090162036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45988.888090162036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45988.888090162036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45988.888090162036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45988.888090162036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45988.888090162036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45988.888090162036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45988.888090162036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45988.888090162036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45988.888090162036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45988.888090162036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45988.888090162036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45988.888090162036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45988.888090162036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45988.888090162036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45988.888090162036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45988.888090162036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45988.888090162036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45988.888090162036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45988.888090162036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45988.888090162036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45988.888090162036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45988.888090162036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45988.888090162036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45988.888090162036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45988.888090162036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45988.888090162036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45988.888090162036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45988.888090162036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45988.888090162036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45988.888090162036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45988.888090162036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45988.888090162036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45988.888090162036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45988.888090162036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45988.888090162036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45988.888090162036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45988.888090162036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45988.888090162036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45988.888090162036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45988.888090162036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45988.888090162036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45988.888090162036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45988.888090162036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45988.888090162036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45988.888090162036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45988.888090162036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45988.888090162036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45988.888090162036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45988.888090162036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45988.888090162036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45988.888090162036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45988.888090162036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45988.888090162036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45988.888090162036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45988.888090162036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45988.888090162036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45988.888090162036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45988.888090162036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45988.888090162036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45988.888090162036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45988.888090162036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45988.888090162036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45988.888090162036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45988.888090162036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45988.888090162036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45988.888090162036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45988.888090162036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45988.888090162036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45988.888090162036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45988.888090162036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45988.888090162036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45988.888090162036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45988.888090162036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45988.888090162036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45988.888090162036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45988.888090162036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45988.888090162036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45988.888090162036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45988.888090162036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45988.888090162036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45988.888090162036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45988.888090162036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45988.888090162036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45988.888090162036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45988.888090162036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45988.888090162036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45988.888090162036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45988.888090162036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45988.888090162036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45988.888090162036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45988.888090162036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45988.888090162036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45988.888090162036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45988.888090162036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45988.888090162036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45988.888090162036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45988.888090162036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45988.888090162036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45988.888090162036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45988.888090162036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45988.888090162036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45988.888090162036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45988.888090162036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45988.888090162036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45988.888090162036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45988.888090162036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45988.888090162036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45988.888090162036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45988.888090162036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45988.888090162036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45988.888090162036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45988.888090162036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45988.888090162036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45988.888090162036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45988.888090162036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45988.888090162036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45988.888090162036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45988.888090162036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45988.888090162036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45988.888090162036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45988.888090162036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45988.888090162036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45988.888090162036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45988.888090162036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45988.888090162036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45988.888090162036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45988.888090162036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45988.888090162036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45988.888090162036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45988.888090162036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45988.888090162036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45988.888090162036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45988.888090162036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45988.888090162036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45988.888090162036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45988.888090162036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45988.888090162036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45988.888090162036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45988.888090162036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45988.888090162036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45988.888090162036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45988.888090162036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45988.888090162036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45988.888090162036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45988.888090162036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45988.888090162036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45988.888090162036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45988.888090162036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45988.888090162036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45988.888090162036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45988.888090162036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45988.888090162036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45988.888090162036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45988.888090162036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45988.888090162036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45988.888090162036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45988.888090162036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45988.888090162036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45988.888090162036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45988.888090162036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45988.888090162036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45988.888090162036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45988.888090162036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45988.888090162036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45988.888090162036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45988.888090162036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45988.888090162036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45988.888090162036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45988.888090162036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45988.888090162036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45988.888090162036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45988.888090162036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45988.888090162036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45988.888090162036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45988.888090162036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45988.888090162036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45988.888090162036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45988.888090162036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45988.888090162036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45988.888090162036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45988.888090162036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45988.888090162036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45988.888090162036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45988.888090162036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45988.888090162036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45988.888090162036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45988.888090162036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45988.888090162036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45988.888090162036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45988.888090162036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45988.888090162036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45988.888090162036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45988.888090162036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45988.888090162036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45988.888090162036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45988.888090162036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45988.888090162036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45988.888090162036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45988.888090162036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45988.888090162036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45988.888090162036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45988.888090162036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45988.888090162036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45988.888090162036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45988.888090162036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45988.888090162036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45988.888090162036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45988.888090162036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45988.888090162036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45988.888090162036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45988.888090162036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45988.888090162036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45988.888090162036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45988.888090162036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45988.888090162036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45988.888090162036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45988.888090162036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45988.888090162036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45988.888090162036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45988.888090162036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45988.888090162036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45988.888090162036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45988.888090162036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45988.888090162036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45988.888090162036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45988.888090162036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45988.888090162036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45988.888090162036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45988.888090162036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45988.888090162036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45988.888090162036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45988.888090162036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45988.888090162036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45988.888090162036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45988.888090162036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45988.888090162036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45988.888090162036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45988.888090162036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45988.888090162036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45988.888090162036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45988.888090162036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45988.888090162036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45988.888090162036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45988.888090162036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45988.888090162036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45988.888090162036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45988.888090162036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45988.888090162036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45988.888090162036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45988.888090162036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45988.888090162036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45988.888090162036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45988.888090162036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45988.888090162036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45988.888090162036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45988.888090162036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45988.888090162036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45988.888090162036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45988.888090162036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45988.888090162036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45988.888090162036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45988.888090162036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45988.888090162036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45988.888090162036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45988.888090162036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45988.888090162036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45988.888090162036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45988.888090162036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45988.888090162036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45988.888090162036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45988.888090162036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45988.888090162036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45988.888090162036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45988.888090162036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45988.888090162036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45988.888090162036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45988.888090162036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45988.888090162036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45988.888090162036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45988.888090162036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45988.888090162036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45988.888090162036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45988.888090162036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45988.888090162036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45988.888090162036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45988.888090162036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45988.888090162036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45988.888090162036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45988.888090162036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45988.888090162036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45988.888090162036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45988.888090162036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45988.888090162036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45988.888090162036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45988.888090162036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45988.888090162036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45988.888090162036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45988.888090162036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45988.888090162036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45988.888090162036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45988.888090162036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45988.888090162036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45988.888090162036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45988.888090162036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45988.888090162036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45988.888090162036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45988.888090162036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45988.888090162036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45988.888090162036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45988.888090162036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45988.888090162036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45988.888090162036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45988.888090162036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45988.888090162036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45988.888090162036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45988.888090162036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45988.888090162036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45988.888090162036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45988.888090162036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45988.888090162036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45988.888090162036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45988.888090162036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45988.888090162036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45988.888090162036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45988.888090162036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45988.888090162036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45988.888090162036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45988.888090162036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45988.888090162036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45988.888090162036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45988.888090162036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45988.888090162036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45988.888090162036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45988.888090162036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45988.888090162036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45988.888090162036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45988.888090162036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45988.888090162036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45988.888090162036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45988.888090162036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45988.888090162036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45988.888090162036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45988.888090162036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45988.888090162036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45988.888090162036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45988.888090162036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45988.888090162036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45988.888090162036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45988.888090162036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45988.888090162036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45988.888090162036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45988.888090162036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45988.888090162036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45988.888090162036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45988.888090162036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45988.888090162036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45988.888090162036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45988.888090162036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45988.888090162036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45988.888090162036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45988.888090162036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45988.888090162036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45988.888090162036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45988.888090162036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45988.888090162036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45988.888090162036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45988.888090162036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45988.888090162036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45988.888090162036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45988.888090162036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45988.888090162036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45988.888090162036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45988.888090162036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45988.888090162036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45988.888090162036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45988.888090162036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45988.888090162036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45988.888090162036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45988.888090162036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45988.888090162036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45988.888090162036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45988.888090162036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45988.888090162036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45988.888090162036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45988.888090162036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45988.888090162036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45988.888090162036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45988.888090162036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45988.888090162036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45988.888090162036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45988.888090162036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45988.888090162036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45988.888090162036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45988.888090162036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45988.888090162036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45988.888090162036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45988.888090162036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45988.888090162036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45988.888090162036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45988.888090162036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45988.888090162036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45988.888090162036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45988.888090162036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45988.888090162036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45988.888090162036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45988.888090162036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45988.888090162036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45988.888090162036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45988.888090162036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45988.888090162036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45988.888090162036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45988.888090162036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45988.888090162036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45988.888090162036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45988.888090162036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45988.888090162036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45988.888090162036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45988.888090162036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45988.888090162036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45988.888090162036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45988.888090162036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45988.888090162036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45988.888090162036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45988.888090162036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45988.888090162036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45988.888090162036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45988.888090162036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45988.888090162036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45988.888090162036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45988.888090162036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45988.888090162036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45988.888090162036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45988.888090162036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45988.888090162036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45988.888090162036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45988.888090162036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45988.888090162036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45988.888090162036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45988.888090162036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45988.888090162036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45988.888090162036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45988.888090162036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45988.888090162036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45988.888090162036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45988.888090162036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45988.888090162036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45988.888090162036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45988.888090162036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45988.888090162036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45988.888090162036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45988.888090162036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45988.888090162036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45988.888090162036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45988.888090162036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45988.888090162036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45988.888090162036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45988.888090162036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45988.888090162036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45988.888090162036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45988.888090162036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45988.888090162036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45988.888090162036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45988.888090162036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45988.888090162036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45988.888090162036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45988.888090162036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45988.888090162036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45988.888090162036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45988.888090162036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45988.888090162036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45988.888090162036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45988.888090162036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45988.888090162036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45988.888090162036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45988.888090162036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45988.888090162036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45988.888090162036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45988.888090162036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45988.888090162036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45988.888090162036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45988.888090162036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45988.888090162036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45988.888090162036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45988.888090162036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45988.888090162036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45988.888090162036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45988.888090162036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45988.888090162036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45988.888090162036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45988.888090162036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45988.888090162036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45988.888090162036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45988.888090162036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45988.888090162036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45988.888090162036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45988.888090162036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45988.888090162036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45988.888090162036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45988.888090162036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45988.888090162036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45988.888090162036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45988.888090162036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45988.888090162036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45988.888090162036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45988.888090162036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45988.888090162036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45988.888090162036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45988.888090162036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45988.888090162036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45988.888090162036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45988.888090162036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45988.888090162036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45988.888090162036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45988.888090162036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45988.888090162036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45988.888090162036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45988.888090162036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45988.888090162036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45988.888090162036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45988.888090162036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45988.888090162036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45988.888090162036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45988.888090162036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45988.888090162036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45988.888090162036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45988.888090162036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45988.888090162036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45988.888090162036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45988.888090162036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45988.888090162036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45988.888090162036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45988.888090162036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45988.888090162036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45988.888090162036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45988.888090162036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45988.888090162036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45988.888090162036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45988.888090162036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45988.888090162036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45988.888090162036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45988.888090162036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45988.888090162036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45988.888090162036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45988.888090162036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45988.888090162036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45988.888090162036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45988.888090162036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45988.888090162036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45988.888090162036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45988.888090162036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45988.888090162036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45988.888090162036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45988.888090162036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45988.888090162036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45988.888090162036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45988.888090162036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45988.888090162036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45988.888090162036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45988.888090162036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45988.888090162036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45988.888090162036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45988.888090162036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45988.888090162036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45988.888090162036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45988.888090162036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45988.888090162036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45988.888090162036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45988.888090162036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45988.888090162036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45988.888090162036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45988.888090162036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45988.888090162036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45988.888090162036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45988.888090162036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45988.888090162036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45988.888090162036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45988.888090162036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45988.888090162036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45988.888090162036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45988.888090162036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45988.888090162036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45988.888090162036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45988.888090162036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45988.888090162036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45988.888090162036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45988.888090162036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45988.888090162036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45988.888090162036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45988.888090162036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45988.888090162036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45988.888090162036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45988.888090162036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45988.888090162036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45988.888090162036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45988.888090162036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45988.888090162036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45988.888090162036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45988.888090162036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45988.888090162036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45988.888090162036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45988.888090162036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45988.888090162036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45988.888090162036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45988.888090162036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45988.888090162036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45988.888090162036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45988.888090162036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45988.888090162036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45988.888090162036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45988.888090162036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45988.888090162036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45988.888090162036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45988.888090162036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45988.888090162036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45988.888090162036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45988.888090162036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45988.888090162036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45988.888090162036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45988.888090162036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45988.888090162036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45988.888090162036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45988.888090162036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45988.888090162036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45988.888090162036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45988.888090162036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45988.888090162036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45988.888090162036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45988.888090162036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45988.888090162036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45988.888090162036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45988.888090162036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45988.888090162036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45988.888090162036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45988.888090162036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45988.888090162036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45988.888090162036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45988.888090162036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45988.888090162036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45988.888090162036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45988.888090162036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45988.888090162036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45988.888090162036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45988.888090162036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45988.888090162036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45988.888090162036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45988.888090162036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45988.888090162036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45988.888090162036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45988.888090162036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45988.888090162036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45988.888090162036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45988.888090162036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45988.888090162036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45988.888090162036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45988.888090162036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45988.888090162036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45988.888090162036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45988.888090162036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45988.888090162036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45988.888090162036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45988.888090162036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45988.888090162036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45988.888090162036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45988.888090162036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45988.888090162036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45988.888090162036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45988.888090162036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45988.888090162036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45988.888090162036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45988.888090162036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45988.888090162036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45988.888090162036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45988.888090162036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45988.888090162036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45988.888090162036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45988.888090162036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45988.888090162036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45988.888090162036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45988.888090162036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45988.888090162036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45988.888090162036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45988.888090162036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45988.888090162036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45988.888090162036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45988.888090162036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45988.888090162036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45988.888090162036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45988.888090162036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45988.888090162036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45988.888090162036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45988.888090162036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45988.888090162036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45988.888090162036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45988.888090162036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45988.888090162036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45988.888090162036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45988.888090162036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45988.888090162036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45988.888090162036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45988.888090162036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45988.888090162036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45988.888090162036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45988.888090162036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45988.888090162036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45988.888090162036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45988.888090162036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45988.888090162036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45988.888090162036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45988.888090162036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45988.888090162036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45988.888090162036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45988.888090162036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45988.888090162036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45988.888090162036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45988.888090162036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45988.888090162036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45988.888090162036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45988.888090162036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45988.888090162036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45988.888090162036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45988.888090162036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45988.888090162036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45988.888090162036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45988.888090162036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45988.888090162036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45988.888090162036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45988.888090162036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45988.888090162036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45988.888090162036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45988.888090162036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45988.888090162036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45988.888090162036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45988.888090162036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45988.888090162036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45988.888090162036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45988.888090162036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45988.888090162036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45988.888090162036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45988.888090162036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45988.888090162036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45988.888090162036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45988.888090162036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45988.888090162036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45988.888090162036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45988.888090162036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45988.888090162036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45988.888090162036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45988.888090162036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45988.888090162036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45988.888090162036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45988.888090162036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45988.888090162036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45988.888090162036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45988.888090162036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45988.888090162036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45988.888090162036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45988.888090162036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45988.888090162036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45988.888090162036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45988.888090162036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285.40737256943976</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0" ca="1" si="0">IFERROR(NOW()-F3,"")</f>
        <v>45988.888090162036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45988.888090162036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45988.888090162036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45988.888090162036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45988.888090162036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45988.888090162036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45988.888090162036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45988.888090162036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45988.888090162036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45988.888090162036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45988.888090162036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45988.888090162036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45988.888090162036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45988.888090162036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45988.888090162036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45988.888090162036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45988.888090162036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45988.888090162036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45988.888090162036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45988.888090162036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45988.888090162036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45988.888090162036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45988.888090162036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45988.888090162036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45988.888090162036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45988.888090162036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45988.888090162036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45988.888090162036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45988.888090162036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45988.888090162036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45988.888090162036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45988.888090162036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45988.888090162036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45988.888090162036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45988.888090162036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45988.888090162036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45988.888090162036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45988.888090162036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45988.888090162036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45988.888090162036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45988.888090162036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45988.888090162036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45988.888090162036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45988.888090162036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45988.888090162036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45988.888090162036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45988.888090162036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45988.888090162036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45988.888090162036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45988.888090162036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45988.888090162036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45988.888090162036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45988.888090162036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45988.888090162036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45988.888090162036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45988.888090162036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45988.888090162036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45988.888090162036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45988.888090162036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45988.888090162036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45988.888090162036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45988.888090162036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45988.888090162036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45988.888090162036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45988.888090162036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45988.888090162036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45988.888090162036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45988.888090162036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45988.888090162036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45988.888090162036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45988.888090162036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45988.888090162036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45988.888090162036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45988.888090162036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45988.888090162036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45988.888090162036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45988.888090162036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45988.888090162036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45988.888090162036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45988.888090162036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45988.888090162036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45988.888090162036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45988.888090162036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45988.888090162036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45988.888090162036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45988.888090162036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45988.888090162036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45988.888090162036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45988.888090162036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45988.888090162036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45988.888090162036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45988.888090162036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45988.888090162036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45988.888090162036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45988.888090162036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45988.888090162036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45988.888090162036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45988.888090162036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45988.888090162036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45988.888090162036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45988.888090162036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45988.888090162036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45988.888090162036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45988.888090162036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45988.888090162036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45988.888090162036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45988.888090162036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45988.888090162036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45988.888090162036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45988.888090162036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45988.888090162036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45988.888090162036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45988.888090162036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45988.888090162036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45988.888090162036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45988.888090162036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45988.888090162036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45988.888090162036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45988.888090162036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45988.888090162036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45988.888090162036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45988.888090162036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45988.888090162036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45988.888090162036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45988.888090162036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45988.888090162036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45988.888090162036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45988.888090162036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45988.888090162036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45988.888090162036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45988.888090162036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45988.888090162036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45988.888090162036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45988.888090162036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45988.888090162036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45988.888090162036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45988.888090162036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45988.888090162036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45988.888090162036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45988.888090162036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45988.888090162036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45988.888090162036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45988.888090162036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45988.888090162036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45988.888090162036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45988.888090162036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45988.888090162036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45988.888090162036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45988.888090162036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45988.888090162036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45988.888090162036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45988.888090162036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45988.888090162036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45988.888090162036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45988.888090162036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45988.888090162036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45988.888090162036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45988.888090162036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45988.888090162036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45988.888090162036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45988.888090162036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45988.888090162036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45988.888090162036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45988.888090162036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45988.888090162036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45988.888090162036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45988.888090162036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45988.888090162036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45988.888090162036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45988.888090162036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45988.888090162036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45988.888090162036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45988.888090162036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45988.888090162036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45988.888090162036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45988.888090162036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45988.888090162036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45988.888090162036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45988.888090162036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45988.888090162036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45988.888090162036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45988.888090162036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45988.888090162036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45988.888090162036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45988.888090162036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45988.888090162036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45988.888090162036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45988.888090162036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45988.888090162036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45988.888090162036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45988.888090162036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45988.888090162036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45988.888090162036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45988.888090162036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45988.888090162036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45988.888090162036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45988.888090162036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45988.888090162036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45988.888090162036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45988.888090162036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45988.888090162036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45988.888090162036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45988.888090162036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45988.888090162036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45988.888090162036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45988.888090162036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45988.888090162036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45988.888090162036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45988.888090162036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45988.888090162036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45988.888090162036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45988.888090162036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45988.888090162036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45988.888090162036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45988.888090162036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45988.888090162036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45988.888090162036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45988.888090162036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45988.888090162036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45988.888090162036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45988.888090162036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45988.888090162036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45988.888090162036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45988.888090162036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45988.888090162036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45988.888090162036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45988.888090162036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45988.888090162036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45988.888090162036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45988.888090162036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45988.888090162036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45988.888090162036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45988.888090162036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45988.888090162036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45988.888090162036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45988.888090162036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45988.888090162036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45988.888090162036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45988.888090162036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45988.888090162036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45988.888090162036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45988.888090162036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45988.888090162036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45988.888090162036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45988.888090162036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45988.888090162036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45988.888090162036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45988.888090162036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45988.888090162036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45988.888090162036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45988.888090162036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45988.888090162036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45988.888090162036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45988.888090162036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45988.888090162036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45988.888090162036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45988.888090162036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45988.888090162036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45988.888090162036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45988.888090162036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45988.888090162036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45988.888090162036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45988.888090162036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45988.888090162036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45988.888090162036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45988.888090162036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45988.888090162036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45988.888090162036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45988.888090162036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45988.888090162036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45988.888090162036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45988.888090162036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45988.888090162036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45988.888090162036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45988.888090162036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45988.888090162036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45988.888090162036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45988.888090162036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45988.888090162036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45988.888090162036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45988.888090162036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45988.888090162036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45988.888090162036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45988.888090162036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45988.888090162036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45988.888090162036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45988.888090162036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45988.888090162036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45988.888090162036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45988.888090162036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45988.888090162036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45988.888090162036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45988.888090162036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45988.888090162036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45988.888090162036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45988.888090162036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45988.888090162036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45988.888090162036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45988.888090162036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45988.888090162036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45988.888090162036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45988.888090162036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45988.888090162036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45988.888090162036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45988.888090162036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45988.888090162036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45988.888090162036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45988.888090162036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45988.888090162036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45988.888090162036</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97.05602997684764</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62.699212847219314</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40.226979050923546</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7.5147915509223822</v>
      </c>
      <c r="H5" s="119">
        <v>45981.360798611109</v>
      </c>
      <c r="I5" s="106" t="str">
        <f>IFERROR(VLOOKUP(D5,DB!A:F,6,0),"")</f>
        <v>SCECO</v>
      </c>
      <c r="J5" s="106" t="str">
        <f>IFERROR(VLOOKUP(D5,DB!A:G,7,0),"")</f>
        <v>Dead</v>
      </c>
      <c r="K5" s="106" t="s">
        <v>39127</v>
      </c>
      <c r="L5" s="106" t="str">
        <f>IFERROR(VLOOKUP(D5,DB!A:I,9,0),"")</f>
        <v>Latis</v>
      </c>
    </row>
    <row r="6" spans="1:13">
      <c r="A6" s="37" t="s">
        <v>39128</v>
      </c>
      <c r="B6" s="37" t="str">
        <f>IFERROR(VLOOKUP(D6,DB!A:K,11,0),"")</f>
        <v>R5</v>
      </c>
      <c r="C6" s="37">
        <v>2</v>
      </c>
      <c r="D6" s="37" t="s">
        <v>33328</v>
      </c>
      <c r="E6" s="106" t="s">
        <v>39021</v>
      </c>
      <c r="F6" s="38">
        <v>45988.86954861111</v>
      </c>
      <c r="G6" s="144">
        <f t="shared" ref="G6:G53" ca="1" si="2">IFERROR(NOW()-F6,"")</f>
        <v>1.8541550925874617E-2</v>
      </c>
      <c r="H6" s="38">
        <v>45988.861215277779</v>
      </c>
      <c r="I6" s="37" t="str">
        <f>IFERROR(VLOOKUP(D6,DB!A:F,6,0),"")</f>
        <v>Generator-SG</v>
      </c>
      <c r="J6" s="37" t="str">
        <f>IFERROR(VLOOKUP(D6,DB!A:G,7,0),"")</f>
        <v>Vandalized</v>
      </c>
      <c r="K6" s="37" t="s">
        <v>39129</v>
      </c>
      <c r="L6" s="37" t="str">
        <f>IFERROR(VLOOKUP(D6,DB!A:I,9,0),"")</f>
        <v>Latis</v>
      </c>
    </row>
    <row r="7" spans="1:13">
      <c r="A7" s="37"/>
      <c r="B7" s="37" t="str">
        <f>IFERROR(VLOOKUP(D7,DB!A:K,11,0),"")</f>
        <v/>
      </c>
      <c r="C7" s="37"/>
      <c r="D7" s="37"/>
      <c r="E7" s="37"/>
      <c r="F7" s="38"/>
      <c r="G7" s="144">
        <f t="shared" ca="1" si="2"/>
        <v>45988.888090162036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45988.888090162036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45988.888090162036</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4">
        <f t="shared" ca="1" si="2"/>
        <v>45988.888090162036</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4">
        <f t="shared" ca="1" si="2"/>
        <v>45988.888090162036</v>
      </c>
      <c r="H11" s="38"/>
      <c r="I11" s="37" t="str">
        <f>IFERROR(VLOOKUP(D11,DB!A:F,6,0),"")</f>
        <v/>
      </c>
      <c r="J11" s="37" t="str">
        <f>IFERROR(VLOOKUP(D11,DB!A:G,7,0),"")</f>
        <v/>
      </c>
      <c r="K11" s="37"/>
      <c r="L11" s="37" t="str">
        <f>IFERROR(VLOOKUP(D11,DB!A:I,9,0),"")</f>
        <v/>
      </c>
    </row>
    <row r="12" spans="1:13" ht="15.75">
      <c r="A12" s="37"/>
      <c r="B12" s="37" t="str">
        <f>IFERROR(VLOOKUP(D12,DB!A:K,11,0),"")</f>
        <v/>
      </c>
      <c r="C12" s="37"/>
      <c r="D12" s="146"/>
      <c r="E12" s="37"/>
      <c r="F12" s="38"/>
      <c r="G12" s="144">
        <f t="shared" ca="1" si="2"/>
        <v>45988.888090162036</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4">
        <f t="shared" ca="1" si="2"/>
        <v>45988.888090162036</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4">
        <f t="shared" ca="1" si="2"/>
        <v>45988.888090162036</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4">
        <f t="shared" ca="1" si="2"/>
        <v>45988.888090162036</v>
      </c>
      <c r="H15" s="38"/>
      <c r="I15" s="37" t="str">
        <f>IFERROR(VLOOKUP(D15,DB!A:F,6,0),"")</f>
        <v/>
      </c>
      <c r="J15" s="37" t="str">
        <f>IFERROR(VLOOKUP(D15,DB!A:G,7,0),"")</f>
        <v/>
      </c>
      <c r="K15" s="37"/>
      <c r="L15" s="37" t="str">
        <f>IFERROR(VLOOKUP(D15,DB!A:I,9,0),"")</f>
        <v/>
      </c>
    </row>
    <row r="16" spans="1:13">
      <c r="A16" s="37"/>
      <c r="B16" s="37" t="str">
        <f>IFERROR(VLOOKUP(D16,DB!A:K,11,0),"")</f>
        <v/>
      </c>
      <c r="C16" s="37"/>
      <c r="D16" s="150"/>
      <c r="E16" s="37"/>
      <c r="F16" s="38"/>
      <c r="G16" s="144">
        <f t="shared" ca="1" si="2"/>
        <v>45988.888090162036</v>
      </c>
      <c r="H16" s="38"/>
      <c r="I16" s="37" t="str">
        <f>IFERROR(VLOOKUP(D16,DB!A:F,6,0),"")</f>
        <v/>
      </c>
      <c r="J16" s="37" t="str">
        <f>IFERROR(VLOOKUP(D16,DB!A:G,7,0),"")</f>
        <v/>
      </c>
      <c r="K16" s="37"/>
      <c r="L16" s="37" t="str">
        <f>IFERROR(VLOOKUP(D16,DB!A:I,9,0),"")</f>
        <v/>
      </c>
    </row>
    <row r="17" spans="1:12">
      <c r="A17" s="37"/>
      <c r="B17" s="37" t="str">
        <f>IFERROR(VLOOKUP(D17,DB!A:K,11,0),"")</f>
        <v/>
      </c>
      <c r="C17" s="37"/>
      <c r="D17" s="150"/>
      <c r="E17" s="37"/>
      <c r="F17" s="38"/>
      <c r="G17" s="144">
        <f t="shared" ca="1" si="2"/>
        <v>45988.888090162036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45988.888090162036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45988.888090162036</v>
      </c>
      <c r="H19" s="38"/>
      <c r="I19" s="37" t="str">
        <f>IFERROR(VLOOKUP(D19,DB!A:F,6,0),"")</f>
        <v/>
      </c>
      <c r="J19" s="37" t="str">
        <f>IFERROR(VLOOKUP(D19,DB!A:G,7,0),"")</f>
        <v/>
      </c>
      <c r="K19" s="37"/>
      <c r="L19" s="37" t="str">
        <f>IFERROR(VLOOKUP(D19,DB!A:I,9,0),"")</f>
        <v/>
      </c>
    </row>
    <row r="20" spans="1:12">
      <c r="A20" s="37"/>
      <c r="B20" s="149" t="str">
        <f>IFERROR(VLOOKUP(D20,DB!A:K,11,0),"")</f>
        <v/>
      </c>
      <c r="C20" s="37"/>
      <c r="D20" s="37"/>
      <c r="E20" s="37"/>
      <c r="F20" s="38"/>
      <c r="G20" s="144">
        <f t="shared" ca="1" si="2"/>
        <v>45988.888090162036</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t="shared" ca="1" si="2"/>
        <v>45988.888090162036</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t="shared" ca="1" si="2"/>
        <v>45988.888090162036</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t="shared" ca="1" si="2"/>
        <v>45988.888090162036</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t="shared" ca="1" si="2"/>
        <v>45988.888090162036</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t="shared" ca="1" si="2"/>
        <v>45988.888090162036</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t="shared" ca="1" si="2"/>
        <v>45988.888090162036</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t="shared" ca="1" si="2"/>
        <v>45988.888090162036</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t="shared" ca="1" si="2"/>
        <v>45988.888090162036</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t="shared" ca="1" si="2"/>
        <v>45988.888090162036</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t="shared" ca="1" si="2"/>
        <v>45988.888090162036</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t="shared" ca="1" si="2"/>
        <v>45988.888090162036</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t="shared" ca="1" si="2"/>
        <v>45988.888090162036</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t="shared" ca="1" si="2"/>
        <v>45988.888090162036</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t="shared" ca="1" si="2"/>
        <v>45988.888090162036</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t="shared" ca="1" si="2"/>
        <v>45988.888090162036</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t="shared" ca="1" si="2"/>
        <v>45988.888090162036</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t="shared" ca="1" si="2"/>
        <v>45988.888090162036</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t="shared" ca="1" si="2"/>
        <v>45988.888090162036</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t="shared" ca="1" si="2"/>
        <v>45988.888090162036</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t="shared" ca="1" si="2"/>
        <v>45988.888090162036</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t="shared" ca="1" si="2"/>
        <v>45988.888090162036</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t="shared" ca="1" si="2"/>
        <v>45988.888090162036</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t="shared" ca="1" si="2"/>
        <v>45988.888090162036</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t="shared" ca="1" si="2"/>
        <v>45988.888090162036</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t="shared" ca="1" si="2"/>
        <v>45988.888090162036</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t="shared" ca="1" si="2"/>
        <v>45988.888090162036</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t="shared" ca="1" si="2"/>
        <v>45988.888090162036</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t="shared" ca="1" si="2"/>
        <v>45988.888090162036</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t="shared" ca="1" si="2"/>
        <v>45988.888090162036</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t="shared" ca="1" si="2"/>
        <v>45988.888090162036</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t="shared" ca="1" si="2"/>
        <v>45988.888090162036</v>
      </c>
      <c r="H51" s="38"/>
      <c r="I51" s="149" t="str">
        <f>IFERROR(VLOOKUP(D51,DB!A:F,6,0),"")</f>
        <v/>
      </c>
      <c r="J51" s="149" t="str">
        <f>IFERROR(VLOOKUP(D51,DB!A:G,7,0),"")</f>
        <v/>
      </c>
      <c r="K51" s="37"/>
      <c r="L51" s="149" t="str">
        <f>IFERROR(VLOOKUP(D51,DB!A:I,9,0),"")</f>
        <v/>
      </c>
    </row>
    <row r="52" spans="1:12">
      <c r="A52" s="37"/>
      <c r="B52" s="149" t="str">
        <f>IFERROR(VLOOKUP(D52,DB!A:K,11,0),"")</f>
        <v/>
      </c>
      <c r="C52" s="37"/>
      <c r="D52" s="37"/>
      <c r="E52" s="37"/>
      <c r="F52" s="38"/>
      <c r="G52" s="144">
        <f t="shared" ca="1" si="2"/>
        <v>45988.888090162036</v>
      </c>
      <c r="H52" s="38"/>
      <c r="I52" s="149" t="str">
        <f>IFERROR(VLOOKUP(D52,DB!A:F,6,0),"")</f>
        <v/>
      </c>
      <c r="J52" s="149" t="str">
        <f>IFERROR(VLOOKUP(D52,DB!A:G,7,0),"")</f>
        <v/>
      </c>
      <c r="K52" s="37"/>
      <c r="L52" s="149" t="str">
        <f>IFERROR(VLOOKUP(D52,DB!A:I,9,0),"")</f>
        <v/>
      </c>
    </row>
    <row r="53" spans="1:12">
      <c r="A53" s="37"/>
      <c r="B53" s="149" t="str">
        <f>IFERROR(VLOOKUP(D53,DB!A:K,11,0),"")</f>
        <v/>
      </c>
      <c r="C53" s="37"/>
      <c r="D53" s="37"/>
      <c r="E53" s="37"/>
      <c r="F53" s="38"/>
      <c r="G53" s="144">
        <f t="shared" ca="1" si="2"/>
        <v>45988.888090162036</v>
      </c>
      <c r="H53" s="38"/>
      <c r="I53" s="149" t="str">
        <f>IFERROR(VLOOKUP(D53,DB!A:F,6,0),"")</f>
        <v/>
      </c>
      <c r="J53" s="149" t="str">
        <f>IFERROR(VLOOKUP(D53,DB!A:G,7,0),"")</f>
        <v/>
      </c>
      <c r="K53" s="37"/>
      <c r="L53" s="149" t="str">
        <f>IFERROR(VLOOKUP(D53,DB!A:I,9,0),"")</f>
        <v/>
      </c>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row r="61" spans="1:12">
      <c r="A61" s="37"/>
      <c r="B61" s="37"/>
      <c r="C61" s="37"/>
      <c r="D61" s="37"/>
      <c r="E61" s="37"/>
      <c r="F61" s="38"/>
      <c r="G61" s="144"/>
      <c r="H61" s="38"/>
      <c r="I61" s="37"/>
      <c r="J61" s="37"/>
      <c r="K61" s="37"/>
      <c r="L61" s="37"/>
    </row>
    <row r="62" spans="1:12">
      <c r="A62" s="37"/>
      <c r="B62" s="37"/>
      <c r="C62" s="37"/>
      <c r="D62" s="37"/>
      <c r="E62" s="37"/>
      <c r="F62" s="38"/>
      <c r="G62" s="144"/>
      <c r="H62" s="38"/>
      <c r="I62" s="37"/>
      <c r="J62" s="37"/>
      <c r="K62" s="37"/>
      <c r="L62" s="37"/>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39130</v>
      </c>
      <c r="B2" s="124" t="str">
        <f>IFERROR(VLOOKUP(D2,DB!A:K,11,0),"")</f>
        <v>R6</v>
      </c>
      <c r="C2" s="125">
        <v>1</v>
      </c>
      <c r="D2" s="124" t="s">
        <v>34130</v>
      </c>
      <c r="E2" s="124" t="s">
        <v>39131</v>
      </c>
      <c r="F2" s="126">
        <v>45988.798842592594</v>
      </c>
      <c r="G2" s="72">
        <f ca="1">IFERROR(NOW()-F2,"-")</f>
        <v>8.9247569441795349E-2</v>
      </c>
      <c r="H2" s="126">
        <v>45988.763113425928</v>
      </c>
      <c r="I2" s="124" t="str">
        <f>IFERROR(VLOOKUP(D2,DB!A:F,6,0),"")</f>
        <v>SCECO</v>
      </c>
      <c r="J2" s="124" t="str">
        <f>IFERROR(VLOOKUP(D2,DB!A:G,7,0),"")</f>
        <v>Dead</v>
      </c>
      <c r="K2" s="127" t="s">
        <v>39132</v>
      </c>
      <c r="L2" s="128" t="str">
        <f>IFERROR(VLOOKUP(D2,DB!A:I,9,0),"")</f>
        <v>Latis</v>
      </c>
    </row>
    <row r="3" spans="1:16382" ht="31.5" customHeight="1">
      <c r="A3" s="123"/>
      <c r="B3" s="124" t="str">
        <f>IFERROR(VLOOKUP(D3,DB!A:K,11,0),"")</f>
        <v/>
      </c>
      <c r="C3" s="125"/>
      <c r="D3" s="122"/>
      <c r="E3" s="106"/>
      <c r="F3" s="126"/>
      <c r="G3" s="72">
        <f ca="1">IFERROR(NOW()-F3,"-")</f>
        <v>45988.888090162036</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45988.888090162036</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45988.888090162036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45988.888090162036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45988.888090162036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45988.888090162036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45988.888090162036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45988.888090162036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45988.888090162036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45988.888090162036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45988.888090162036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45988.888090162036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45988.888090162036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45988.888090162036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45988.888090162036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45988.888090162036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45988.888090162036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45988.888090162036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45988.888090162036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45988.888090162036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45988.888090162036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45988.888090162036</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3: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2025-11-27T18:19:47Z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