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44" documentId="13_ncr:1_{F6CB121F-512D-4AA6-A0C1-0FB36C537598}" xr6:coauthVersionLast="47" xr6:coauthVersionMax="47" xr10:uidLastSave="{E6A09CAC-D0AC-4D55-8CBA-589AD0C780D4}"/>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<sst xmlns="http://schemas.openxmlformats.org/spreadsheetml/2006/main" count="179035" uniqueCount="39111">
  <si>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</si>
  <si>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</si>
  <si>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</si>
  <si>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</si>
  <si>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</si>
  <si>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</si>
  <si>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</si>
  <si>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</si>
  <si>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</si>
  <si>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</si>
  <si>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</si>
  <si>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</si>
  <si>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</si>
  <si>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</si>
  <si>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</si>
  <si>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</si>
  <si>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</si>
  <si>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</si>
  <si>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</si>
  <si>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</si>
  <si>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</si>
  <si>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</si>
  <si>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</si>
  <si>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</si>
  <si>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</si>
  <si>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</si>
  <si>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</si>
  <si>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</si>
  <si>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</si>
  <si>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</si>
  <si>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</si>
  <si>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</si>
  <si>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</si>
  <si>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</si>
  <si>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</si>
  <si>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</si>
  <si>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</si>
  <si>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</si>
  <si>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</si>
  <si>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</si>
  <si>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</si>
  <si>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</si>
  <si>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</si>
  <si>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</si>
  <si>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</si>
  <si>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</si>
  <si>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</si>
  <si>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</si>
  <si>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</si>
  <si>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</si>
  <si>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</si>
  <si>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</si>
  <si>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</si>
  <si>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</si>
  <si>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</si>
  <si>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</si>
  <si>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</si>
  <si>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</si>
  <si>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</si>
  <si>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</si>
  <si>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</si>
  <si>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</si>
  <si>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</si>
  <si>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</si>
  <si>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</si>
  <si>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</si>
  <si>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</si>
  <si>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</si>
  <si>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</si>
  <si>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</si>
  <si>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</si>
  <si>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</si>
  <si>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</si>
  <si>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</si>
  <si>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</si>
  <si>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</si>
  <si>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</si>
  <si>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</si>
  <si>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</si>
  <si>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</si>
  <si>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</si>
  <si>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</si>
  <si>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</si>
  <si>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</si>
  <si>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</si>
  <si>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</si>
  <si>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</si>
  <si>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</si>
  <si>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</si>
  <si>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</si>
  <si>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</si>
  <si>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</si>
  <si>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</si>
  <si>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</si>
  <si>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</si>
  <si>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</si>
  <si>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</si>
  <si>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</si>
  <si>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</si>
  <si>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</si>
  <si>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</si>
  <si>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</si>
  <si>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</si>
  <si>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</si>
  <si>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</si>
  <si>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</si>
  <si>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</si>
  <si>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</si>
  <si>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</si>
  <si>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</si>
  <si>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</si>
  <si>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</si>
  <si>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</si>
  <si>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</si>
  <si>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</si>
  <si>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</si>
  <si>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</si>
  <si>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</si>
  <si>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</si>
  <si>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</si>
  <si>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</si>
  <si>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</si>
  <si>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</si>
  <si>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</si>
  <si>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</si>
  <si>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</si>
  <si>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</si>
  <si>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</si>
  <si>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</si>
  <si>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</si>
  <si>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</si>
  <si>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</si>
  <si>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</si>
  <si>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</si>
  <si>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</si>
  <si>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</si>
  <si>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</si>
  <si>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</si>
  <si>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</si>
  <si>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</si>
  <si>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</si>
  <si>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</si>
  <si>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</si>
  <si>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</si>
  <si>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</si>
  <si>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</si>
  <si>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</si>
  <si>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</si>
  <si>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</si>
  <si>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</si>
  <si>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</si>
  <si>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</si>
  <si>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</si>
  <si>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</si>
  <si>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</si>
  <si>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</si>
  <si>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</si>
  <si>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</si>
  <si>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</si>
  <si>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</si>
  <si>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</si>
  <si>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</si>
  <si>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</si>
  <si>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</si>
  <si>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</si>
  <si>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</si>
  <si>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</si>
  <si>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</si>
  <si>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</si>
  <si>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</si>
  <si>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</si>
  <si>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</si>
  <si>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</si>
  <si>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</si>
  <si>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</si>
  <si>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</si>
  <si>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</si>
  <si>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</si>
  <si>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</si>
  <si>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</si>
  <si>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</si>
  <si>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</si>
  <si>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</si>
  <si>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</si>
  <si>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</si>
  <si>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</si>
  <si>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</si>
  <si>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</si>
  <si>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</si>
  <si>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</si>
  <si>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</si>
  <si>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</si>
  <si>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</si>
  <si>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</si>
  <si>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</si>
  <si>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</si>
  <si>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</si>
  <si>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</si>
  <si>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</si>
  <si>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</si>
  <si>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</si>
  <si>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</si>
  <si>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</si>
  <si>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</si>
  <si>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</si>
  <si>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</si>
  <si>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</si>
  <si>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</si>
  <si>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</si>
  <si>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</si>
  <si>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</si>
  <si>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</si>
  <si>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</si>
  <si>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</si>
  <si>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</si>
  <si>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</si>
  <si>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</si>
  <si>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</si>
  <si>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</si>
  <si>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</si>
  <si>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</si>
  <si>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</si>
  <si>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</si>
  <si>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</si>
  <si>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</si>
  <si>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</si>
  <si>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</si>
  <si>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</si>
  <si>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</si>
  <si>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</si>
  <si>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</si>
  <si>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</si>
  <si>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</si>
  <si>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</si>
  <si>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</si>
  <si>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</si>
  <si>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</si>
  <si>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</si>
  <si>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</si>
  <si>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</si>
  <si>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</si>
  <si>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</si>
  <si>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</si>
  <si>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</si>
  <si>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</si>
  <si>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</si>
  <si>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</si>
  <si>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</si>
  <si>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</si>
  <si>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</si>
  <si>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</si>
  <si>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</si>
  <si>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</si>
  <si>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</si>
  <si>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</si>
  <si>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</si>
  <si>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</si>
  <si>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</si>
  <si>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</si>
  <si>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</si>
  <si>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</si>
  <si>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</si>
  <si>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</si>
  <si>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</si>
  <si>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</si>
  <si>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</si>
  <si>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</si>
  <si>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</si>
  <si>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</si>
  <si>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</si>
  <si>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</si>
  <si>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</si>
  <si>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</si>
  <si>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</si>
  <si>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</si>
  <si>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</si>
  <si>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</si>
  <si>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</si>
  <si>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</si>
  <si>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</si>
  <si>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</si>
  <si>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</si>
  <si>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</si>
  <si>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</si>
  <si>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</si>
  <si>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</si>
  <si>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</si>
  <si>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</si>
  <si>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</si>
  <si>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</si>
  <si>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</si>
  <si>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</si>
  <si>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</si>
  <si>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</si>
  <si>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</si>
  <si>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</si>
  <si>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</si>
  <si>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</si>
  <si>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</si>
  <si>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</si>
  <si>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</si>
  <si>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</si>
  <si>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</si>
  <si>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</si>
  <si>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</si>
  <si>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</si>
  <si>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</si>
  <si>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</si>
  <si>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</si>
  <si>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</si>
  <si>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</si>
  <si>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</si>
  <si>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</si>
  <si>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</si>
  <si>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</si>
  <si>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</si>
  <si>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</si>
  <si>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</si>
  <si>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</si>
  <si>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</si>
  <si>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</si>
  <si>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</si>
  <si>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</si>
  <si>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</si>
  <si>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</si>
  <si>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</si>
  <si>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</si>
  <si>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</si>
  <si>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</si>
  <si>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</si>
  <si>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</si>
  <si>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</si>
  <si>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</si>
  <si>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</si>
  <si>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</si>
  <si>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</si>
  <si>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</si>
  <si>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</si>
  <si>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</si>
  <si>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</si>
  <si>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</si>
  <si>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</si>
  <si>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</si>
  <si>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</si>
  <si>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</si>
  <si>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</si>
  <si>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</si>
  <si>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</si>
  <si>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</si>
  <si>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</si>
  <si>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</si>
  <si>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</si>
  <si>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</si>
  <si>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</si>
  <si>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</si>
  <si>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</si>
  <si>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</si>
  <si>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</si>
  <si>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</si>
  <si>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</si>
  <si>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</si>
  <si>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</si>
  <si>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</si>
  <si>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</si>
  <si>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</si>
  <si>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</si>
  <si>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</si>
  <si>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</si>
  <si>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</si>
  <si>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</si>
  <si>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</si>
  <si>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</si>
  <si>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</si>
  <si>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</si>
  <si>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</si>
  <si>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</si>
  <si>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</si>
  <si>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</si>
  <si>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</si>
  <si>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</si>
  <si>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</si>
  <si>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</si>
  <si>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</si>
  <si>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</si>
  <si>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</si>
  <si>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</si>
  <si>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</si>
  <si>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</si>
  <si>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</si>
  <si>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</si>
  <si>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</si>
  <si>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</si>
  <si>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</si>
  <si>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</si>
  <si>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</si>
  <si>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</si>
  <si>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</si>
  <si>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</si>
  <si>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</si>
  <si>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</si>
  <si>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</si>
  <si>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</si>
  <si>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</si>
  <si>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</si>
  <si>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</si>
  <si>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</si>
  <si>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</si>
  <si>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</si>
  <si>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</si>
  <si>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</si>
  <si>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</si>
  <si>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</si>
  <si>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</si>
  <si>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</si>
  <si>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</si>
  <si>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</si>
  <si>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</si>
  <si>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</si>
  <si>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</si>
  <si>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</si>
  <si>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</si>
  <si>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</si>
  <si>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</si>
  <si>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</si>
  <si>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</si>
  <si>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</si>
  <si>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</si>
  <si>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</si>
  <si>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</si>
  <si>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</si>
  <si>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</si>
  <si>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</si>
  <si>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</si>
  <si>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</si>
  <si>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</si>
  <si>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</si>
  <si>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</si>
  <si>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</si>
  <si>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</si>
  <si>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</si>
  <si>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</si>
  <si>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</si>
  <si>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</si>
  <si>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</si>
  <si>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</si>
  <si>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</si>
  <si>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</si>
  <si>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</si>
  <si>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</si>
  <si>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</si>
  <si>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</si>
  <si>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</si>
  <si>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</si>
  <si>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</si>
  <si>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</si>
  <si>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</si>
  <si>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</si>
  <si>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</si>
  <si>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</si>
  <si>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</si>
  <si>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</si>
  <si>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</si>
  <si>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</si>
  <si>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</si>
  <si>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</si>
  <si>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</si>
  <si>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</si>
  <si>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</si>
  <si>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</si>
  <si>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</si>
  <si>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</si>
  <si>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</si>
  <si>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</si>
  <si>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</si>
  <si>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</si>
  <si>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</si>
  <si>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</si>
  <si>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</si>
  <si>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</si>
  <si>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</si>
  <si>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</si>
  <si>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</si>
  <si>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</si>
  <si>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</si>
  <si>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</si>
  <si>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</si>
  <si>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</si>
  <si>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</si>
  <si>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</si>
  <si>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</si>
  <si>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</si>
  <si>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</si>
  <si>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</si>
  <si>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</si>
  <si>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</si>
  <si>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</si>
  <si>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</si>
  <si>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</si>
  <si>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</si>
  <si>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</si>
  <si>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</si>
  <si>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</si>
  <si>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</si>
  <si>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</si>
  <si>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</si>
  <si>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</si>
  <si>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</si>
  <si>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</si>
  <si>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</si>
  <si>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</si>
  <si>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</si>
  <si>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</si>
  <si>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</si>
  <si>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</si>
  <si>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</si>
  <si>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</si>
  <si>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</si>
  <si>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</si>
  <si>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</si>
  <si>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</si>
  <si>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</si>
  <si>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</si>
  <si>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</si>
  <si>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</si>
  <si>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</si>
  <si>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</si>
  <si>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</si>
  <si>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</si>
  <si>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</si>
  <si>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</si>
  <si>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</si>
  <si>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</si>
  <si>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</si>
  <si>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</si>
  <si>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</si>
  <si>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</si>
  <si>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</si>
  <si>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</si>
  <si>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</si>
  <si>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</si>
  <si>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</si>
  <si>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</si>
  <si>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</si>
  <si>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</si>
  <si>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</si>
  <si>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</si>
  <si>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</si>
  <si>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</si>
  <si>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</si>
  <si>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</si>
  <si>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</si>
  <si>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</si>
  <si>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</si>
  <si>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</si>
  <si>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</si>
  <si>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</si>
  <si>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</si>
  <si>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</si>
  <si>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</si>
  <si>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</si>
  <si>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</si>
  <si>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</si>
  <si>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</si>
  <si>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</si>
  <si>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</si>
  <si>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</si>
  <si>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</si>
  <si>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</si>
  <si>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</si>
  <si>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</si>
  <si>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</si>
  <si>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</si>
  <si>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</si>
  <si>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</si>
  <si>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</si>
  <si>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</si>
  <si>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</si>
  <si>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</si>
  <si>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</si>
  <si>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</si>
  <si>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</si>
  <si>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</si>
  <si>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</si>
  <si>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</si>
  <si>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</si>
  <si>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</si>
  <si>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</si>
  <si>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</si>
  <si>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</si>
  <si>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</si>
  <si>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</si>
  <si>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</si>
  <si>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</si>
  <si>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</si>
  <si>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</si>
  <si>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</si>
  <si>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</si>
  <si>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</si>
  <si>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</si>
  <si>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</si>
  <si>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</si>
  <si>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</si>
  <si>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</si>
  <si>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</si>
  <si>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</si>
  <si>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</si>
  <si>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</si>
  <si>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</si>
  <si>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</si>
  <si>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</si>
  <si>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</si>
  <si>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</si>
  <si>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</si>
  <si>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</si>
  <si>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</si>
  <si>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</si>
  <si>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</si>
  <si>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</si>
  <si>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</si>
  <si>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</si>
  <si>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</si>
  <si>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</si>
  <si>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</si>
  <si>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</si>
  <si>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</si>
  <si>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</si>
  <si>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</si>
  <si>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</si>
  <si>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</si>
  <si>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</si>
  <si>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</si>
  <si>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</si>
  <si>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</si>
  <si>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</si>
  <si>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</si>
  <si>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</si>
  <si>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</si>
  <si>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</si>
  <si>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</si>
  <si>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</si>
  <si>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</si>
  <si>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</si>
  <si>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</si>
  <si>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</si>
  <si>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</si>
  <si>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</si>
  <si>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</si>
  <si>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</si>
  <si>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</si>
  <si>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</si>
  <si>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</si>
  <si>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</si>
  <si>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</si>
  <si>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</si>
  <si>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</si>
  <si>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</si>
  <si>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</si>
  <si>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</si>
  <si>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</si>
  <si>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</si>
  <si>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</si>
  <si>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</si>
  <si>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</si>
  <si>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</si>
  <si>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</si>
  <si>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</si>
  <si>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</si>
  <si>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</si>
  <si>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</si>
  <si>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</si>
  <si>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</si>
  <si>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</si>
  <si>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</si>
  <si>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</si>
  <si>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</si>
  <si>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</si>
  <si>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</si>
  <si>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</si>
  <si>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</si>
  <si>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</si>
  <si>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</si>
  <si>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</si>
  <si>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</si>
  <si>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</si>
  <si>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</si>
  <si>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</si>
  <si>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</si>
  <si>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</si>
  <si>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</si>
  <si>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</si>
  <si>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</si>
  <si>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</si>
  <si>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</si>
  <si>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</si>
  <si>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</si>
  <si>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</si>
  <si>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</si>
  <si>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</si>
  <si>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</si>
  <si>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</si>
  <si>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</si>
  <si>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</si>
  <si>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</si>
  <si>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</si>
  <si>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</si>
  <si>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</si>
  <si>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</si>
  <si>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</si>
  <si>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</si>
  <si>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</si>
  <si>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</si>
  <si>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</si>
  <si>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</si>
  <si>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</si>
  <si>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</si>
  <si>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</si>
  <si>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</si>
  <si>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</si>
  <si>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</si>
  <si>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</si>
  <si>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</si>
  <si>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</si>
  <si>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</si>
  <si>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</si>
  <si>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</si>
  <si>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</si>
  <si>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</si>
  <si>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</si>
  <si>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</si>
  <si>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</si>
  <si>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</si>
  <si>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</si>
  <si>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</si>
  <si>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</si>
  <si>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</si>
  <si>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</si>
  <si>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</si>
  <si>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</si>
  <si>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</si>
  <si>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</si>
  <si>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</si>
  <si>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</si>
  <si>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</si>
  <si>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</si>
  <si>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</si>
  <si>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</si>
  <si>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</si>
  <si>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</si>
  <si>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</si>
  <si>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</si>
  <si>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</si>
  <si>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</si>
  <si>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</si>
  <si>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</si>
  <si>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</si>
  <si>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</si>
  <si>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</si>
  <si>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</si>
  <si>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</si>
  <si>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</si>
  <si>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</si>
  <si>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</si>
  <si>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</si>
  <si>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</si>
  <si>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</si>
  <si>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</si>
  <si>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</si>
  <si>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</si>
  <si>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</si>
  <si>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</si>
  <si>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</si>
  <si>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</si>
  <si>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</si>
  <si>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</si>
  <si>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</si>
  <si>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</si>
  <si>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</si>
  <si>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</si>
  <si>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</si>
  <si>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</si>
  <si>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</si>
  <si>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</si>
  <si>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</si>
  <si>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</si>
  <si>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</si>
  <si>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</si>
  <si>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</si>
  <si>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</si>
  <si>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</si>
  <si>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</si>
  <si>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</si>
  <si>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</si>
  <si>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</si>
  <si>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</si>
  <si>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</si>
  <si>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</si>
  <si>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</si>
  <si>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</si>
  <si>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</si>
  <si>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</si>
  <si>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</si>
  <si>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</si>
  <si>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</si>
  <si>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</si>
  <si>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</si>
  <si>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</si>
  <si>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</si>
  <si>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</si>
  <si>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</si>
  <si>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</si>
  <si>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</si>
  <si>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</si>
  <si>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</si>
  <si>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</si>
  <si>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</si>
  <si>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</si>
  <si>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</si>
  <si>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</si>
  <si>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</si>
  <si>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</si>
  <si>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</si>
  <si>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</si>
  <si>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</si>
  <si>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</si>
  <si>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</si>
  <si>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</si>
  <si>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</si>
  <si>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</si>
  <si>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</si>
  <si>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</si>
  <si>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</si>
  <si>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</si>
  <si>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</si>
  <si>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</si>
  <si>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</si>
  <si>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</si>
  <si>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</si>
  <si>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</si>
  <si>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</si>
  <si>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</si>
  <si>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</si>
  <si>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</si>
  <si>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</si>
  <si>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</si>
  <si>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</si>
  <si>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</si>
  <si>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</si>
  <si>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</si>
  <si>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</si>
  <si>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</si>
  <si>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</si>
  <si>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</si>
  <si>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</si>
  <si>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</si>
  <si>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</si>
  <si>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</si>
  <si>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</si>
  <si>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</si>
  <si>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</si>
  <si>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</si>
  <si>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</si>
  <si>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</si>
  <si>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</si>
  <si>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</si>
  <si>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</si>
  <si>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</si>
  <si>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</si>
  <si>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</si>
  <si>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</si>
  <si>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</si>
  <si>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</si>
  <si>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</si>
  <si>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</si>
  <si>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</si>
  <si>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</si>
  <si>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</si>
  <si>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</si>
  <si>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</si>
  <si>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</si>
  <si>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</si>
  <si>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</si>
  <si>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</si>
  <si>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</si>
  <si>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</si>
  <si>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</si>
  <si>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</si>
  <si>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</si>
  <si>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</si>
  <si>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</si>
  <si>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</si>
  <si>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</si>
  <si>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</si>
  <si>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</si>
  <si>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</si>
  <si>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</si>
  <si>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</si>
  <si>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</si>
  <si>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</si>
  <si>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</si>
  <si>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</si>
  <si>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</si>
  <si>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</si>
  <si>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</si>
  <si>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</si>
  <si>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</si>
  <si>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</si>
  <si>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</si>
  <si>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</si>
  <si>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</si>
  <si>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</si>
  <si>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</si>
  <si>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</si>
  <si>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</si>
  <si>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</si>
  <si>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</si>
  <si>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</si>
  <si>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</si>
  <si>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</si>
  <si>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</si>
  <si>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</si>
  <si>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</si>
  <si>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</si>
  <si>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</si>
  <si>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</si>
  <si>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</si>
  <si>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</si>
  <si>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</si>
  <si>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</si>
  <si>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</si>
  <si>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</si>
  <si>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</si>
  <si>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</si>
  <si>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</si>
  <si>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</si>
  <si>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</si>
  <si>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</si>
  <si>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</si>
  <si>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</si>
  <si>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</si>
  <si>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</si>
  <si>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</si>
  <si>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</si>
  <si>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</si>
  <si>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</si>
  <si>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</si>
  <si>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</si>
  <si>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</si>
  <si>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</si>
  <si>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</si>
  <si>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</si>
  <si>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</si>
  <si>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</si>
  <si>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</si>
  <si>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</si>
  <si>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</si>
  <si>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</si>
  <si>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</si>
  <si>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</si>
  <si>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</si>
  <si>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</si>
  <si>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</si>
  <si>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</si>
  <si>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</si>
  <si>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</si>
  <si>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</si>
  <si>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</si>
  <si>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</si>
  <si>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</si>
  <si>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</si>
  <si>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</si>
  <si>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</si>
  <si>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</si>
  <si>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</si>
  <si>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</si>
  <si>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</si>
  <si>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</si>
  <si>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</si>
  <si>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</si>
  <si>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</si>
  <si>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</si>
  <si>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</si>
  <si>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</si>
  <si>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</si>
  <si>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</si>
  <si>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</si>
  <si>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</si>
  <si>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</si>
  <si>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</si>
  <si>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</si>
  <si>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</si>
  <si>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</si>
  <si>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</si>
  <si>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</si>
  <si>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</si>
  <si>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</si>
  <si>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</si>
  <si>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</si>
  <si>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</si>
  <si>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</si>
  <si>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</si>
  <si>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</si>
  <si>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</si>
  <si>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</si>
  <si>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</si>
  <si>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</si>
  <si>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</si>
  <si>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</si>
  <si>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</si>
  <si>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</si>
  <si>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</si>
  <si>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</si>
  <si>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</si>
  <si>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</si>
  <si>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</si>
  <si>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</si>
  <si>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</si>
  <si>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</si>
  <si>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</si>
  <si>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</si>
  <si>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</si>
  <si>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</si>
  <si>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</si>
  <si>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</si>
  <si>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</si>
  <si>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</si>
  <si>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</si>
  <si>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</si>
  <si>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</si>
  <si>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</si>
  <si>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</si>
  <si>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</si>
  <si>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</si>
  <si>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</si>
  <si>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</si>
  <si>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</si>
  <si>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</si>
  <si>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</si>
  <si>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</si>
  <si>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</si>
  <si>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</si>
  <si>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</si>
  <si>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</si>
  <si>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</si>
  <si>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</si>
  <si>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</si>
  <si>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</si>
  <si>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</si>
  <si>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</si>
  <si>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</si>
  <si>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</si>
  <si>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</si>
  <si>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</si>
  <si>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</si>
  <si>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</si>
  <si>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</si>
  <si>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</si>
  <si>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</si>
  <si>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</si>
  <si>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</si>
  <si>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</si>
  <si>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</si>
  <si>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</si>
  <si>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</si>
  <si>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</si>
  <si>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</si>
  <si>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</si>
  <si>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</si>
  <si>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</si>
  <si>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</si>
  <si>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</si>
  <si>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</si>
  <si>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</si>
  <si>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</si>
  <si>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</si>
  <si>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</si>
  <si>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</si>
  <si>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</si>
  <si>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</si>
  <si>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</si>
  <si>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</si>
  <si>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</si>
  <si>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</si>
  <si>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</si>
  <si>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</si>
  <si>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</si>
  <si>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</si>
  <si>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</si>
  <si>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</si>
  <si>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</si>
  <si>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</si>
  <si>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</si>
  <si>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</si>
  <si>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</si>
  <si>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</si>
  <si>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</si>
  <si>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</si>
  <si>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</si>
  <si>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</si>
  <si>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</si>
  <si>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</si>
  <si>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</si>
  <si>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</si>
  <si>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</si>
  <si>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</si>
  <si>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</si>
  <si>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</si>
  <si>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</si>
  <si>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</si>
  <si>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</si>
  <si>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</si>
  <si>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</si>
  <si>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</si>
  <si>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</si>
  <si>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</si>
  <si>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</si>
  <si>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</si>
  <si>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</si>
  <si>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</si>
  <si>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</si>
  <si>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</si>
  <si>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</si>
  <si>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</si>
  <si>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</si>
  <si>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</si>
  <si>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</si>
  <si>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</si>
  <si>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</si>
  <si>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</si>
  <si>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</si>
  <si>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</si>
  <si>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</si>
  <si>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</si>
  <si>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</si>
  <si>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</si>
  <si>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</si>
  <si>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</si>
  <si>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</si>
  <si>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</si>
  <si>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</si>
  <si>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</si>
  <si>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</si>
  <si>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</si>
  <si>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</si>
  <si>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</si>
  <si>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</si>
  <si>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</si>
  <si>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</si>
  <si>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</si>
  <si>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</si>
  <si>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</si>
  <si>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</si>
  <si>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</si>
  <si>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</si>
  <si>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</si>
  <si>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</si>
  <si>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</si>
  <si>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</si>
  <si>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</si>
  <si>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</si>
  <si>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</si>
  <si>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</si>
  <si>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</si>
  <si>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</si>
  <si>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</si>
  <si>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</si>
  <si>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</si>
  <si>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</si>
  <si>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</si>
  <si>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</si>
  <si>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</si>
  <si>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</si>
  <si>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</si>
  <si>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</si>
  <si>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</si>
  <si>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</si>
  <si>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</si>
  <si>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</si>
  <si>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</si>
  <si>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</si>
  <si>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</si>
  <si>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</si>
  <si>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</si>
  <si>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</si>
  <si>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</si>
  <si>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</si>
  <si>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</si>
  <si>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</si>
  <si>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</si>
  <si>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</si>
  <si>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</si>
  <si>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</si>
  <si>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</si>
  <si>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</si>
  <si>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</si>
  <si>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</si>
  <si>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</si>
  <si>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</si>
  <si>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</si>
  <si>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</si>
  <si>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</si>
  <si>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</si>
  <si>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</si>
  <si>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</si>
  <si>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</si>
  <si>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</si>
  <si>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</si>
  <si>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</si>
  <si>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</si>
  <si>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</si>
  <si>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</si>
  <si>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</si>
  <si>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</si>
  <si>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</si>
  <si>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</si>
  <si>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</si>
  <si>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</si>
  <si>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</si>
  <si>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</si>
  <si>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</si>
  <si>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</si>
  <si>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</si>
  <si>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</si>
  <si>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</si>
  <si>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</si>
  <si>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</si>
  <si>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</si>
  <si>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</si>
  <si>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</si>
  <si>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</si>
  <si>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</si>
  <si>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</si>
  <si>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</si>
  <si>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</si>
  <si>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</si>
  <si>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</si>
  <si>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</si>
  <si>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</si>
  <si>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</si>
  <si>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</si>
  <si>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</si>
  <si>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</si>
  <si>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</si>
  <si>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</si>
  <si>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</si>
  <si>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</si>
  <si>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</si>
  <si>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</si>
  <si>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</si>
  <si>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</si>
  <si>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</si>
  <si>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</si>
  <si>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</si>
  <si>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</si>
  <si>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</si>
  <si>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</si>
  <si>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</si>
  <si>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</si>
  <si>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</si>
  <si>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</si>
  <si>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</si>
  <si>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</si>
  <si>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</si>
  <si>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</si>
  <si>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</si>
  <si>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</si>
  <si>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</si>
  <si>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</si>
  <si>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</si>
  <si>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</si>
  <si>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</si>
  <si>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</si>
  <si>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</si>
  <si>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</si>
  <si>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</si>
  <si>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</si>
  <si>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</si>
  <si>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</si>
  <si>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</si>
  <si>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</si>
  <si>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</si>
  <si>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</si>
  <si>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</si>
  <si>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</si>
  <si>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</si>
  <si>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</si>
  <si>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</si>
  <si>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</si>
  <si>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</si>
  <si>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</si>
  <si>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</si>
  <si>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</si>
  <si>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</si>
  <si>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</si>
  <si>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</si>
  <si>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</si>
  <si>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</si>
  <si>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</si>
  <si>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</si>
  <si>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</si>
  <si>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</si>
  <si>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</si>
  <si>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</si>
  <si>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</si>
  <si>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</si>
  <si>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</si>
  <si>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</si>
  <si>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</si>
  <si>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</si>
  <si>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</si>
  <si>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</si>
  <si>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</si>
  <si>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</si>
  <si>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</si>
  <si>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</si>
  <si>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</si>
  <si>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</si>
  <si>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</si>
  <si>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</si>
  <si>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</si>
  <si>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</si>
  <si>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</si>
  <si>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</si>
  <si>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</si>
  <si>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</si>
  <si>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</si>
  <si>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</si>
  <si>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</si>
  <si>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</si>
  <si>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</si>
  <si>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</si>
  <si>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</si>
  <si>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</si>
  <si>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</si>
  <si>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</si>
  <si>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</si>
  <si>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</si>
  <si>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</si>
  <si>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</si>
  <si>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</si>
  <si>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</si>
  <si>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</si>
  <si>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</si>
  <si>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</si>
  <si>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</si>
  <si>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</si>
  <si>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</si>
  <si>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</si>
  <si>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</si>
  <si>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</si>
  <si>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</si>
  <si>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</si>
  <si>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</si>
  <si>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</si>
  <si>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</si>
  <si>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</si>
  <si>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</si>
  <si>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</si>
  <si>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</si>
  <si>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</si>
  <si>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</si>
  <si>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</si>
  <si>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</si>
  <si>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</si>
  <si>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</si>
  <si>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</si>
  <si>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</si>
  <si>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</si>
  <si>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</si>
  <si>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</si>
  <si>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</si>
  <si>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</si>
  <si>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</si>
  <si>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</si>
  <si>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</si>
  <si>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</si>
  <si>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</si>
  <si>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</si>
  <si>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</si>
  <si>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</si>
  <si>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</si>
  <si>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</si>
  <si>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</si>
  <si>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</si>
  <si>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</si>
  <si>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</si>
  <si>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</si>
  <si>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</si>
  <si>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</si>
  <si>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</si>
  <si>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</si>
  <si>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</si>
  <si>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</si>
  <si>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</si>
  <si>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</si>
  <si>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</si>
  <si>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</si>
  <si>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</si>
  <si>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</si>
  <si>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</si>
  <si>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</si>
  <si>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</si>
  <si>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</si>
  <si>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</si>
  <si>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</si>
  <si>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</si>
  <si>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</si>
  <si>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</si>
  <si>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</si>
  <si>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</si>
  <si>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</si>
  <si>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</si>
  <si>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</si>
  <si>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</si>
  <si>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</si>
  <si>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</si>
  <si>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</si>
  <si>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</si>
  <si>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</si>
  <si>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</si>
  <si>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</si>
  <si>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</si>
  <si>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</si>
  <si>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</si>
  <si>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</si>
  <si>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</si>
  <si>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</si>
  <si>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</si>
  <si>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</si>
  <si>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</si>
  <si>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</si>
  <si>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</si>
  <si>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</si>
  <si>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</si>
  <si>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</si>
  <si>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</si>
  <si>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</si>
  <si>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</si>
  <si>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</si>
  <si>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</si>
  <si>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</si>
  <si>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</si>
  <si>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</si>
  <si>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</si>
  <si>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</si>
  <si>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</si>
  <si>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</si>
  <si>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</si>
  <si>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</si>
  <si>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</si>
  <si>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</si>
  <si>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</si>
  <si>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</si>
  <si>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</si>
  <si>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</si>
  <si>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</si>
  <si>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</si>
  <si>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</si>
  <si>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</si>
  <si>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</si>
  <si>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</si>
  <si>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</si>
  <si>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</si>
  <si>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</si>
  <si>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</si>
  <si>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</si>
  <si>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</si>
  <si>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</si>
  <si>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</si>
  <si>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</si>
  <si>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</si>
  <si>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</si>
  <si>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</si>
  <si>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</si>
  <si>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</si>
  <si>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</si>
  <si>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</si>
  <si>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</si>
  <si>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</si>
  <si>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</si>
  <si>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</si>
  <si>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</si>
  <si>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</si>
  <si>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</si>
  <si>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</si>
  <si>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</si>
  <si>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</si>
  <si>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</si>
  <si>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</si>
  <si>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</si>
  <si>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</si>
  <si>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</si>
  <si>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</si>
  <si>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</si>
  <si>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</si>
  <si>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</si>
  <si>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</si>
  <si>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</si>
  <si>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</si>
  <si>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</si>
  <si>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</si>
  <si>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</si>
  <si>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</si>
  <si>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</si>
  <si>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</si>
  <si>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</si>
  <si>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</si>
  <si>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</si>
  <si>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</si>
  <si>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</si>
  <si>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</si>
  <si>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</si>
  <si>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</si>
  <si>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</si>
  <si>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</si>
  <si>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</si>
  <si>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</si>
  <si>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</si>
  <si>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</si>
  <si>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</si>
  <si>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</si>
  <si>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</si>
  <si>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</si>
  <si>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</si>
  <si>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</si>
  <si>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</si>
  <si>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</si>
  <si>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</si>
  <si>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</si>
  <si>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</si>
  <si>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</si>
  <si>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</si>
  <si>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</si>
  <si>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</si>
  <si>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</si>
  <si>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</si>
  <si>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</si>
  <si>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</si>
  <si>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</si>
  <si>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</si>
  <si>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</si>
  <si>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</si>
  <si>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</si>
  <si>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</si>
  <si>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</si>
  <si>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</si>
  <si>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</si>
  <si>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</si>
  <si>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</si>
  <si>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</si>
  <si>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</si>
  <si>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</si>
  <si>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</si>
  <si>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</si>
  <si>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</si>
  <si>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</si>
  <si>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</si>
  <si>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</si>
  <si>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</si>
  <si>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</si>
  <si>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</si>
  <si>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</si>
  <si>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</si>
  <si>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</si>
  <si>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</si>
  <si>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</si>
  <si>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</si>
  <si>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</si>
  <si>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</si>
  <si>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</si>
  <si>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</si>
  <si>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</si>
  <si>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</si>
  <si>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</si>
  <si>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</si>
  <si>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</si>
  <si>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</si>
  <si>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</si>
  <si>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</si>
  <si>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</si>
  <si>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</si>
  <si>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</si>
  <si>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</si>
  <si>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</si>
  <si>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</si>
  <si>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</si>
  <si>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</si>
  <si>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</si>
  <si>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</si>
  <si>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</si>
  <si>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</si>
  <si>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</si>
  <si>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</si>
  <si>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</si>
  <si>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</si>
  <si>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</si>
  <si>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</si>
  <si>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</si>
  <si>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</si>
  <si>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</si>
  <si>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</si>
  <si>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</si>
  <si>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</si>
  <si>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</si>
  <si>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</si>
  <si>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</si>
  <si>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</si>
  <si>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</si>
  <si>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</si>
  <si>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</si>
  <si>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</si>
  <si>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</si>
  <si>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</si>
  <si>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</si>
  <si>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</si>
  <si>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</si>
  <si>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</si>
  <si>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</si>
  <si>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</si>
  <si>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</si>
  <si>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</si>
  <si>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</si>
  <si>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</si>
  <si>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</si>
  <si>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</si>
  <si>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</si>
  <si>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</si>
  <si>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</si>
  <si>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</si>
  <si>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</si>
  <si>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</si>
  <si>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</si>
  <si>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</si>
  <si>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</si>
  <si>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</si>
  <si>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</si>
  <si>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</si>
  <si>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</si>
  <si>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</si>
  <si>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</si>
  <si>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</si>
  <si>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</si>
  <si>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</si>
  <si>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</si>
  <si>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</si>
  <si>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</si>
  <si>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</si>
  <si>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</si>
  <si>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</si>
  <si>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</si>
  <si>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</si>
  <si>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</si>
  <si>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</si>
  <si>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</si>
  <si>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</si>
  <si>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</si>
  <si>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</si>
  <si>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</si>
  <si>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</si>
  <si>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</si>
  <si>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</si>
  <si>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</si>
  <si>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</si>
  <si>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</si>
  <si>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</si>
  <si>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</si>
  <si>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</si>
  <si>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</si>
  <si>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</si>
  <si>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</si>
  <si>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</si>
  <si>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</si>
  <si>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</si>
  <si>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</si>
  <si>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</si>
  <si>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</si>
  <si>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</si>
  <si>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</si>
  <si>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</si>
  <si>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</si>
  <si>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</si>
  <si>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</si>
  <si>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</si>
  <si>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</si>
  <si>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</si>
  <si>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</si>
  <si>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</si>
  <si>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</si>
  <si>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</si>
  <si>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</si>
  <si>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</si>
  <si>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</si>
  <si>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</si>
  <si>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</si>
  <si>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</si>
  <si>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</si>
  <si>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</si>
  <si>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</si>
  <si>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</si>
  <si>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</si>
  <si>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</si>
  <si>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</si>
  <si>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</si>
  <si>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</si>
  <si>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</si>
  <si>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</si>
  <si>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</si>
  <si>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</si>
  <si>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</si>
  <si>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</si>
  <si>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</si>
  <si>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</si>
  <si>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</si>
  <si>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</si>
  <si>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</si>
  <si>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</si>
  <si>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</si>
  <si>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</si>
  <si>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</si>
  <si>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</si>
  <si>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</si>
  <si>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</si>
  <si>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</si>
  <si>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</si>
  <si>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</si>
  <si>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</si>
  <si>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</si>
  <si>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</si>
  <si>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</si>
  <si>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</si>
  <si>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</si>
  <si>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</si>
  <si>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</si>
  <si>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</si>
  <si>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</si>
  <si>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</si>
  <si>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</si>
  <si>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</si>
  <si>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</si>
  <si>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</si>
  <si>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</si>
  <si>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</si>
  <si>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</si>
  <si>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</si>
  <si>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</si>
  <si>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</si>
  <si>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</si>
  <si>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</si>
  <si>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</si>
  <si>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</si>
  <si>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</si>
  <si>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</si>
  <si>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</si>
  <si>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</si>
  <si>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</si>
  <si>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</si>
  <si>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</si>
  <si>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</si>
  <si>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</si>
  <si>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</si>
  <si>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</si>
  <si>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</si>
  <si>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</si>
  <si>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</si>
  <si>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</si>
  <si>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</si>
  <si>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</si>
  <si>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</si>
  <si>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</si>
  <si>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</si>
  <si>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</si>
  <si>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</si>
  <si>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</si>
  <si>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</si>
  <si>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</si>
  <si>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</si>
  <si>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</si>
  <si>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</si>
  <si>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</si>
  <si>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</si>
  <si>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</si>
  <si>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</si>
  <si>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</si>
  <si>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</si>
  <si>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</si>
  <si>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</si>
  <si>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</si>
  <si>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</si>
  <si>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</si>
  <si>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</si>
  <si>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</si>
  <si>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</si>
  <si>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</si>
  <si>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</si>
  <si>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</si>
  <si>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</si>
  <si>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</si>
  <si>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</si>
  <si>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</si>
  <si>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</si>
  <si>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</si>
  <si>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</si>
  <si>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</si>
  <si>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</si>
  <si>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</si>
  <si>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</si>
  <si>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</si>
  <si>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</si>
  <si>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</si>
  <si>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</si>
  <si>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</si>
  <si>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</si>
  <si>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</si>
  <si>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</si>
  <si>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</si>
  <si>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</si>
  <si>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</si>
  <si>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</si>
  <si>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</si>
  <si>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</si>
  <si>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</si>
  <si>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</si>
  <si>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</si>
  <si>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</si>
  <si>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</si>
  <si>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</si>
  <si>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</si>
  <si>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</si>
  <si>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</si>
  <si>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</si>
  <si>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</si>
  <si>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</si>
  <si>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</si>
  <si>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</si>
  <si>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</si>
  <si>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</si>
  <si>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</si>
  <si>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</si>
  <si>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</si>
  <si>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</si>
  <si>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</si>
  <si>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</si>
  <si>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</si>
  <si>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</si>
  <si>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</si>
  <si>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</si>
  <si>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</si>
  <si>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</si>
  <si>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</si>
  <si>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</si>
  <si>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</si>
  <si>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</si>
  <si>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</si>
  <si>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</si>
  <si>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</si>
  <si>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</si>
  <si>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</si>
  <si>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</si>
  <si>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</si>
  <si>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</si>
  <si>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</si>
  <si>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</si>
  <si>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</si>
  <si>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</si>
  <si>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</si>
  <si>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</si>
  <si>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</si>
  <si>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</si>
  <si>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</si>
  <si>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</si>
  <si>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</si>
  <si>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</si>
  <si>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</si>
  <si>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</si>
  <si>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</si>
  <si>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</si>
  <si>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</si>
  <si>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</si>
  <si>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</si>
  <si>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</si>
  <si>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</si>
  <si>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</si>
  <si>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</si>
  <si>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</si>
  <si>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</si>
  <si>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</si>
  <si>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</si>
  <si>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</si>
  <si>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</si>
  <si>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</si>
  <si>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</si>
  <si>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</si>
  <si>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</si>
  <si>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</si>
  <si>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</si>
  <si>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</si>
  <si>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</si>
  <si>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</si>
  <si>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</si>
  <si>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</si>
  <si>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</si>
  <si>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</si>
  <si>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</si>
  <si>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</si>
  <si>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</si>
  <si>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</si>
  <si>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</si>
  <si>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</si>
  <si>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</si>
  <si>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</si>
  <si>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</si>
  <si>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</si>
  <si>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</si>
  <si>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</si>
  <si>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</si>
  <si>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</si>
  <si>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</si>
  <si>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</si>
  <si>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</si>
  <si>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</si>
  <si>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</si>
  <si>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</si>
  <si>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</si>
  <si>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</si>
  <si>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</si>
  <si>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</si>
  <si>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</si>
  <si>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</si>
  <si>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</si>
  <si>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</si>
  <si>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</si>
  <si>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</si>
  <si>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</si>
  <si>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</si>
  <si>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</si>
  <si>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</si>
  <si>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</si>
  <si>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</si>
  <si>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</si>
  <si>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</si>
  <si>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</si>
  <si>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</si>
  <si>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</si>
  <si>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</si>
  <si>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</si>
  <si>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</si>
  <si>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</si>
  <si>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</si>
  <si>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</si>
  <si>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</si>
  <si>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</si>
  <si>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</si>
  <si>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</si>
  <si>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</si>
  <si>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</si>
  <si>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</si>
  <si>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</si>
  <si>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</si>
  <si>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</si>
  <si>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</si>
  <si>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</si>
  <si>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</si>
  <si>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</si>
  <si>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</si>
  <si>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</si>
  <si>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</si>
  <si>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</si>
  <si>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</si>
  <si>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</si>
  <si>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</si>
  <si>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</si>
  <si>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</si>
  <si>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</si>
  <si>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</si>
  <si>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</si>
  <si>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</si>
  <si>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</si>
  <si>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</si>
  <si>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</si>
  <si>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</si>
  <si>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</si>
  <si>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</si>
  <si>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</si>
  <si>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</si>
  <si>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</si>
  <si>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</si>
  <si>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</si>
  <si>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</si>
  <si>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</si>
  <si>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</si>
  <si>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</si>
  <si>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</si>
  <si>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</si>
  <si>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</si>
  <si>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</si>
  <si>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</si>
  <si>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</si>
  <si>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</si>
  <si>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</si>
  <si>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</si>
  <si>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</si>
  <si>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</si>
  <si>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</si>
  <si>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</si>
  <si>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</si>
  <si>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</si>
  <si>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</si>
  <si>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</si>
  <si>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</si>
  <si>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</si>
  <si>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</si>
  <si>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</si>
  <si>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</si>
  <si>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</si>
  <si>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</si>
  <si>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</si>
  <si>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</si>
  <si>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</si>
  <si>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</si>
  <si>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</si>
  <si>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</si>
  <si>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</si>
  <si>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</si>
  <si>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</si>
  <si>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</si>
  <si>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</si>
  <si>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</si>
  <si>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</si>
  <si>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</si>
  <si>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</si>
  <si>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</si>
  <si>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</si>
  <si>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</si>
  <si>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</si>
  <si>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</si>
  <si>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</si>
  <si>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</si>
  <si>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</si>
  <si>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</si>
  <si>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</si>
  <si>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</si>
  <si>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</si>
  <si>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</si>
  <si>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</si>
  <si>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</si>
  <si>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</si>
  <si>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</si>
  <si>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</si>
  <si>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</si>
  <si>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</si>
  <si>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</si>
  <si>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</si>
  <si>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</si>
  <si>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</si>
  <si>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</si>
  <si>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</si>
  <si>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</si>
  <si>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</si>
  <si>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</si>
  <si>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</si>
  <si>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</si>
  <si>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</si>
  <si>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</si>
  <si>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</si>
  <si>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</si>
  <si>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</si>
  <si>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</si>
  <si>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</si>
  <si>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</si>
  <si>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</si>
  <si>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</si>
  <si>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</si>
  <si>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</si>
  <si>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</si>
  <si>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</si>
  <si>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</si>
  <si>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</si>
  <si>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</si>
  <si>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</si>
  <si>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</si>
  <si>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</si>
  <si>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</si>
  <si>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</si>
  <si>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</si>
  <si>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</si>
  <si>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</si>
  <si>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</si>
  <si>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</si>
  <si>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</si>
  <si>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</si>
  <si>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</si>
  <si>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</si>
  <si>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</si>
  <si>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</si>
  <si>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</si>
  <si>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</si>
  <si>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</si>
  <si>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</si>
  <si>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</si>
  <si>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</si>
  <si>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</si>
  <si>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</si>
  <si>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</si>
  <si>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</si>
  <si>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</si>
  <si>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</si>
  <si>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</si>
  <si>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</si>
  <si>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</si>
  <si>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</si>
  <si>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</si>
  <si>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</si>
  <si>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</si>
  <si>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</si>
  <si>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</si>
  <si>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</si>
  <si>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</si>
  <si>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</si>
  <si>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</si>
  <si>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</si>
  <si>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</si>
  <si>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</si>
  <si>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</si>
  <si>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</si>
  <si>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</si>
  <si>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</si>
  <si>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</si>
  <si>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</si>
  <si>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</si>
  <si>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</si>
  <si>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</si>
  <si>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</si>
  <si>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</si>
  <si>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</si>
  <si>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</si>
  <si>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</si>
  <si>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</si>
  <si>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</si>
  <si>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</si>
  <si>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</si>
  <si>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</si>
  <si>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</si>
  <si>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</si>
  <si>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</si>
  <si>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</si>
  <si>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</si>
  <si>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</si>
  <si>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</si>
  <si>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</si>
  <si>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</si>
  <si>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</si>
  <si>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</si>
  <si>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</si>
  <si>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</si>
  <si>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</si>
  <si>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</si>
  <si>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</si>
  <si>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</si>
  <si>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</si>
  <si>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</si>
  <si>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</si>
  <si>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</si>
  <si>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</si>
  <si>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</si>
  <si>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</si>
  <si>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</si>
  <si>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</si>
  <si>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</si>
  <si>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</si>
  <si>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</si>
  <si>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</si>
  <si>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</si>
  <si>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</si>
  <si>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</si>
  <si>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</si>
  <si>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</si>
  <si>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</si>
  <si>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</si>
  <si>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</si>
  <si>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</si>
  <si>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</si>
  <si>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</si>
  <si>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</si>
  <si>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</si>
  <si>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</si>
  <si>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</si>
  <si>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</si>
  <si>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</si>
  <si>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</si>
  <si>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</si>
  <si>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</si>
  <si>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</si>
  <si>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</si>
  <si>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</si>
  <si>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</si>
  <si>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</si>
  <si>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</si>
  <si>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</si>
  <si>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</si>
  <si>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</si>
  <si>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</si>
  <si>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</si>
  <si>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</si>
  <si>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</si>
  <si>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</si>
  <si>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</si>
  <si>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</si>
  <si>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</si>
  <si>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</si>
  <si>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</si>
  <si>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</si>
  <si>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</si>
  <si>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</si>
  <si>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</si>
  <si>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</si>
  <si>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</si>
  <si>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</si>
  <si>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</si>
  <si>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</si>
  <si>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</si>
  <si>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</si>
  <si>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</si>
  <si>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</si>
  <si>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</si>
  <si>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</si>
  <si>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</si>
  <si>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</si>
  <si>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</si>
  <si>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</si>
  <si>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</si>
  <si>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</si>
  <si>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</si>
  <si>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</si>
  <si>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</si>
  <si>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</si>
  <si>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</si>
  <si>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</si>
  <si>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</si>
  <si>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</si>
  <si>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</si>
  <si>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</si>
  <si>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</si>
  <si>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</si>
  <si>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</si>
  <si>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</si>
  <si>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</si>
  <si>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</si>
  <si>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</si>
  <si>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</si>
  <si>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</si>
  <si>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</si>
  <si>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</si>
  <si>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</si>
  <si>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</si>
  <si>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</si>
  <si>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</si>
  <si>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</si>
  <si>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</si>
  <si>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</si>
  <si>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</si>
  <si>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</si>
  <si>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</si>
  <si>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</si>
  <si>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</si>
  <si>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</si>
  <si>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</si>
  <si>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</si>
  <si>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</si>
  <si>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</si>
  <si>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</si>
  <si>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</si>
  <si>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</si>
  <si>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</si>
  <si>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</si>
  <si>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</si>
  <si>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</si>
  <si>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</si>
  <si>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</si>
  <si>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</si>
  <si>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</si>
  <si>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</si>
  <si>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</si>
  <si>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</si>
  <si>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</si>
  <si>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</si>
  <si>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</si>
  <si>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</si>
  <si>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</si>
  <si>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</si>
  <si>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</si>
  <si>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</si>
  <si>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</si>
  <si>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</si>
  <si>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</si>
  <si>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</si>
  <si>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</si>
  <si>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</si>
  <si>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</si>
  <si>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</si>
  <si>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</si>
  <si>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</si>
  <si>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</si>
  <si>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</si>
  <si>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</si>
  <si>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</si>
  <si>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</si>
  <si>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</si>
  <si>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</si>
  <si>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</si>
  <si>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</si>
  <si>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</si>
  <si>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</si>
  <si>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</si>
  <si>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</si>
  <si>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</si>
  <si>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</si>
  <si>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</si>
  <si>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</si>
  <si>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</si>
  <si>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</si>
  <si>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</si>
  <si>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</si>
  <si>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</si>
  <si>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</si>
  <si>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</si>
  <si>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</si>
  <si>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</si>
  <si>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</si>
  <si>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</si>
  <si>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</si>
  <si>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</si>
  <si>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</si>
  <si>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</si>
  <si>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</si>
  <si>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</si>
  <si>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</si>
  <si>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</si>
  <si>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</si>
  <si>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</si>
  <si>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</si>
  <si>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</si>
  <si>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</si>
  <si>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</si>
  <si>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</si>
  <si>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</si>
  <si>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</si>
  <si>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</si>
  <si>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</si>
  <si>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</si>
  <si>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</si>
  <si>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</si>
  <si>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</si>
  <si>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</si>
  <si>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</si>
  <si>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</si>
  <si>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</si>
  <si>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</si>
  <si>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</si>
  <si>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</si>
  <si>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</si>
  <si>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</si>
  <si>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</si>
  <si>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</si>
  <si>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</si>
  <si>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</si>
  <si>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</si>
  <si>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</si>
  <si>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</si>
  <si>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</si>
  <si>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</si>
  <si>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</si>
  <si>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</si>
  <si>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</si>
  <si>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</si>
  <si>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</si>
  <si>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</si>
  <si>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</si>
  <si>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</si>
  <si>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</si>
  <si>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</si>
  <si>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</si>
  <si>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</si>
  <si>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</si>
  <si>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</si>
  <si>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</si>
  <si>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</si>
  <si>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</si>
  <si>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</si>
  <si>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</si>
  <si>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</si>
  <si>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</si>
  <si>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</si>
  <si>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</si>
  <si>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</si>
  <si>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</si>
  <si>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</si>
  <si>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</si>
  <si>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</si>
  <si>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</si>
  <si>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</si>
  <si>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</si>
  <si>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</si>
  <si>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</si>
  <si>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</si>
  <si>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</si>
  <si>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</si>
  <si>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</si>
  <si>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</si>
  <si>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</si>
  <si>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</si>
  <si>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</si>
  <si>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</si>
  <si>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</si>
  <si>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</si>
  <si>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</si>
  <si>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</si>
  <si>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</si>
  <si>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</si>
  <si>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</si>
  <si>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</si>
  <si>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</si>
  <si>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</si>
  <si>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</si>
  <si>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</si>
  <si>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</si>
  <si>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</si>
  <si>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</si>
  <si>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</si>
  <si>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</si>
  <si>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</si>
  <si>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</si>
  <si>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</si>
  <si>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</si>
  <si>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</si>
  <si>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</si>
  <si>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</si>
  <si>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</si>
  <si>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</si>
  <si>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</si>
  <si>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</si>
  <si>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</si>
  <si>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</si>
  <si>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</si>
  <si>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</si>
  <si>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</si>
  <si>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</si>
  <si>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</si>
  <si>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</si>
  <si>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</si>
  <si>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</si>
  <si>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</si>
  <si>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</si>
  <si>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</si>
  <si>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</si>
  <si>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</si>
  <si>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</si>
  <si>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</si>
  <si>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</si>
  <si>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</si>
  <si>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</si>
  <si>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</si>
  <si>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</si>
  <si>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</si>
  <si>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</si>
  <si>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</si>
  <si>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</si>
  <si>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</si>
  <si>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</si>
  <si>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</si>
  <si>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</si>
  <si>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</si>
  <si>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</si>
  <si>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</si>
  <si>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</si>
  <si>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</si>
  <si>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</si>
  <si>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</si>
  <si>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</si>
  <si>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</si>
  <si>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</si>
  <si>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</si>
  <si>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</si>
  <si>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</si>
  <si>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</si>
  <si>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</si>
  <si>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</si>
  <si>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</si>
  <si>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</si>
  <si>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</si>
  <si>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</si>
  <si>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</si>
  <si>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</si>
  <si>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</si>
  <si>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</si>
  <si>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</si>
  <si>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</si>
  <si>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</si>
  <si>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</si>
  <si>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</si>
  <si>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</si>
  <si>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</si>
  <si>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</si>
  <si>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</si>
  <si>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</si>
  <si>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</si>
  <si>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</si>
  <si>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</si>
  <si>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</si>
  <si>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</si>
  <si>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</si>
  <si>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</si>
  <si>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</si>
  <si>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</si>
  <si>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</si>
  <si>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</si>
  <si>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</si>
  <si>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</si>
  <si>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</si>
  <si>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</si>
  <si>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</si>
  <si>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</si>
  <si>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</si>
  <si>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</si>
  <si>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</si>
  <si>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</si>
  <si>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</si>
  <si>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</si>
  <si>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</si>
  <si>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</si>
  <si>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</si>
  <si>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</si>
  <si>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</si>
  <si>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</si>
  <si>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</si>
  <si>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</si>
  <si>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</si>
  <si>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</si>
  <si>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</si>
  <si>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</si>
  <si>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</si>
  <si>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</si>
  <si>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</si>
  <si>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</si>
  <si>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</si>
  <si>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</si>
  <si>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</si>
  <si>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</si>
  <si>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</si>
  <si>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</si>
  <si>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</si>
  <si>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</si>
  <si>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</si>
  <si>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</si>
  <si>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</si>
  <si>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</si>
  <si>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</si>
  <si>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</si>
  <si>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</si>
  <si>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</si>
  <si>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</si>
  <si>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</si>
  <si>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</si>
  <si>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</si>
  <si>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</si>
  <si>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</si>
  <si>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</si>
  <si>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</si>
  <si>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</si>
  <si>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</si>
  <si>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</si>
  <si>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</si>
  <si>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</si>
  <si>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</si>
  <si>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</si>
  <si>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</si>
  <si>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</si>
  <si>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</si>
  <si>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</si>
  <si>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</si>
  <si>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</si>
  <si>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</si>
  <si>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</si>
  <si>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</si>
  <si>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</si>
  <si>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</si>
  <si>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</si>
  <si>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</si>
  <si>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</si>
  <si>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</si>
  <si>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</si>
  <si>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</si>
  <si>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</si>
  <si>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</si>
  <si>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</si>
  <si>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</si>
  <si>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</si>
  <si>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</si>
  <si>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</si>
  <si>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</si>
  <si>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</si>
  <si>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</si>
  <si>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</si>
  <si>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</si>
  <si>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</si>
  <si>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</si>
  <si>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</si>
  <si>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</si>
  <si>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</si>
  <si>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</si>
  <si>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</si>
  <si>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</si>
  <si>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</si>
  <si>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</si>
  <si>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</si>
  <si>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</si>
  <si>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</si>
  <si>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</si>
  <si>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</si>
  <si>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</si>
  <si>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</si>
  <si>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</si>
  <si>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</si>
  <si>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</si>
  <si>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</si>
  <si>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</si>
  <si>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</si>
  <si>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</si>
  <si>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</si>
  <si>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</si>
  <si>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</si>
  <si>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</si>
  <si>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</si>
  <si>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</si>
  <si>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</si>
  <si>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</si>
  <si>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</si>
  <si>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</si>
  <si>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</si>
  <si>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</si>
  <si>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</si>
  <si>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</si>
  <si>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</si>
  <si>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</si>
  <si>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</si>
  <si>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</si>
  <si>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</si>
  <si>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</si>
  <si>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</si>
  <si>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</si>
  <si>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</si>
  <si>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</si>
  <si>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</si>
  <si>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</si>
  <si>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</si>
  <si>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</si>
  <si>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</si>
  <si>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</si>
  <si>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</si>
  <si>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</si>
  <si>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</si>
  <si>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</si>
  <si>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</si>
  <si>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</si>
  <si>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</si>
  <si>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</si>
  <si>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</si>
  <si>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</si>
  <si>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</si>
  <si>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</si>
  <si>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</si>
  <si>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</si>
  <si>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</si>
  <si>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</si>
  <si>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</si>
  <si>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</si>
  <si>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</si>
  <si>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</si>
  <si>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</si>
  <si>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</si>
  <si>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</si>
  <si>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</si>
  <si>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</si>
  <si>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</si>
  <si>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</si>
  <si>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</si>
  <si>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</si>
  <si>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</si>
  <si>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</si>
  <si>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</si>
  <si>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</si>
  <si>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</si>
  <si>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</si>
  <si>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</si>
  <si>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</si>
  <si>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</si>
  <si>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</si>
  <si>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</si>
  <si>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</si>
  <si>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</si>
  <si>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</si>
  <si>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</si>
  <si>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</si>
  <si>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</si>
  <si>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</si>
  <si>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</si>
  <si>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</si>
  <si>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</si>
  <si>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</si>
  <si>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</si>
  <si>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</si>
  <si>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</si>
  <si>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</si>
  <si>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</si>
  <si>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</si>
  <si>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</si>
  <si>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</si>
  <si>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</si>
  <si>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</si>
  <si>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</si>
  <si>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</si>
  <si>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</si>
  <si>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</si>
  <si>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</si>
  <si>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</si>
  <si>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</si>
  <si>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</si>
  <si>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</si>
  <si>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</si>
  <si>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</si>
  <si>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</si>
  <si>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</si>
  <si>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</si>
  <si>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</si>
  <si>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</si>
  <si>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</si>
  <si>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</si>
  <si>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</si>
  <si>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</si>
  <si>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</si>
  <si>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</si>
  <si>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</si>
  <si>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</si>
  <si>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</si>
  <si>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</si>
  <si>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</si>
  <si>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</si>
  <si>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</si>
  <si>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</si>
  <si>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</si>
  <si>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</si>
  <si>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</si>
  <si>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</si>
  <si>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</si>
  <si>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</si>
  <si>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</si>
  <si>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</si>
  <si>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</si>
  <si>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</si>
  <si>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</si>
  <si>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</si>
  <si>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</si>
  <si>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</si>
  <si>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</si>
  <si>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</si>
  <si>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</si>
  <si>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</si>
  <si>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</si>
  <si>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</si>
  <si>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</si>
  <si>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</si>
  <si>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</si>
  <si>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</si>
  <si>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</si>
  <si>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</si>
  <si>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</si>
  <si>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</si>
  <si>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</si>
  <si>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</si>
  <si>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</si>
  <si>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</si>
  <si>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</si>
  <si>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</si>
  <si>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</si>
  <si>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</si>
  <si>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</si>
  <si>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</si>
  <si>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</si>
  <si>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</si>
  <si>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</si>
  <si>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</si>
  <si>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</si>
  <si>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</si>
  <si>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</si>
  <si>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</si>
  <si>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</si>
  <si>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</si>
  <si>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</si>
  <si>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</si>
  <si>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</si>
  <si>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</si>
  <si>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</si>
  <si>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</si>
  <si>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</si>
  <si>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</si>
  <si>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</si>
  <si>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</si>
  <si>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</si>
  <si>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</si>
  <si>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</si>
  <si>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</si>
  <si>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</si>
  <si>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</si>
  <si>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</si>
  <si>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</si>
  <si>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</si>
  <si>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</si>
  <si>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</si>
  <si>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</si>
  <si>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</si>
  <si>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</si>
  <si>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</si>
  <si>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</si>
  <si>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</si>
  <si>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</si>
  <si>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</si>
  <si>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</si>
  <si>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</si>
  <si>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</si>
  <si>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</si>
  <si>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</si>
  <si>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</si>
  <si>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</si>
  <si>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</si>
  <si>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</si>
  <si>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</si>
  <si>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</si>
  <si>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</si>
  <si>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</si>
  <si>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</si>
  <si>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</si>
  <si>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</si>
  <si>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</si>
  <si>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</si>
  <si>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</si>
  <si>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</si>
  <si>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</si>
  <si>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</si>
  <si>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</si>
  <si>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</si>
  <si>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</si>
  <si>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</si>
  <si>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</si>
  <si>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</si>
  <si>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</si>
  <si>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</si>
  <si>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</si>
  <si>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</si>
  <si>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</si>
  <si>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</si>
  <si>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</si>
  <si>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</si>
  <si>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</si>
  <si>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</si>
  <si>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</si>
  <si>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</si>
  <si>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</si>
  <si>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</si>
  <si>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</si>
  <si>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</si>
  <si>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</si>
  <si>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</si>
  <si>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</si>
  <si>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</si>
  <si>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</si>
  <si>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</si>
  <si>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</si>
  <si>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</si>
  <si>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</si>
  <si>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</si>
  <si>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</si>
  <si>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</si>
  <si>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</si>
  <si>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</si>
  <si>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</si>
  <si>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</si>
  <si>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</si>
  <si>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</si>
  <si>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</si>
  <si>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</si>
  <si>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</si>
  <si>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</si>
  <si>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</si>
  <si>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</si>
  <si>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</si>
  <si>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</si>
  <si>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</si>
  <si>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</si>
  <si>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</si>
  <si>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</si>
  <si>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</si>
  <si>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</si>
  <si>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</si>
  <si>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</si>
  <si>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</si>
  <si>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</si>
  <si>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</si>
  <si>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</si>
  <si>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</si>
  <si>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</si>
  <si>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</si>
  <si>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</si>
  <si>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</si>
  <si>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</si>
  <si>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</si>
  <si>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</si>
  <si>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</si>
  <si>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</si>
  <si>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</si>
  <si>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</si>
  <si>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</si>
  <si>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</si>
  <si>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</si>
  <si>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</si>
  <si>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</si>
  <si>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</si>
  <si>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</si>
  <si>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</si>
  <si>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</si>
  <si>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</si>
  <si>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</si>
  <si>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</si>
  <si>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</si>
  <si>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</si>
  <si>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</si>
  <si>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</si>
  <si>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</si>
  <si>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</si>
  <si>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</si>
  <si>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</si>
  <si>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</si>
  <si>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</si>
  <si>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</si>
  <si>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</si>
  <si>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</si>
  <si>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</si>
  <si>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</si>
  <si>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</si>
  <si>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</si>
  <si>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</si>
  <si>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</si>
  <si>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</si>
  <si>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</si>
  <si>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</si>
  <si>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</si>
  <si>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</si>
  <si>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</si>
  <si>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</si>
  <si>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</si>
  <si>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</si>
  <si>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</si>
  <si>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</si>
  <si>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</si>
  <si>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</si>
  <si>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</si>
  <si>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</si>
  <si>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</si>
  <si>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</si>
  <si>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</si>
  <si>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</si>
  <si>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</si>
  <si>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</si>
  <si>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</si>
  <si>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</si>
  <si>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</si>
  <si>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</si>
  <si>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</si>
  <si>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</si>
  <si>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</si>
  <si>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</si>
  <si>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</si>
  <si>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</si>
  <si>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</si>
  <si>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</si>
  <si>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</si>
  <si>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</si>
  <si>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</si>
  <si>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</si>
  <si>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</si>
  <si>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</si>
  <si>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</si>
  <si>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</si>
  <si>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</si>
  <si>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</si>
  <si>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</si>
  <si>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</si>
  <si>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</si>
  <si>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</si>
  <si>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</si>
  <si>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</si>
  <si>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</si>
  <si>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</si>
  <si>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</si>
  <si>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</si>
  <si>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</si>
  <si>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</si>
  <si>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</si>
  <si>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</si>
  <si>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</si>
  <si>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</si>
  <si>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</si>
  <si>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</si>
  <si>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</si>
  <si>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</si>
  <si>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</si>
  <si>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</si>
  <si>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</si>
  <si>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</si>
  <si>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</si>
  <si>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</si>
  <si>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</si>
  <si>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</si>
  <si>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</si>
  <si>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</si>
  <si>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</si>
  <si>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</si>
  <si>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</si>
  <si>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</si>
  <si>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</si>
  <si>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</si>
  <si>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</si>
  <si>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</si>
  <si>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</si>
  <si>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</si>
  <si>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</si>
  <si>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</si>
  <si>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</si>
  <si>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</si>
  <si>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</si>
  <si>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</si>
  <si>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</si>
  <si>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</si>
  <si>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</si>
  <si>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</si>
  <si>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</si>
  <si>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</si>
  <si>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</si>
  <si>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</si>
  <si>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</si>
  <si>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</si>
  <si>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</si>
  <si>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</si>
  <si>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</si>
  <si>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</si>
  <si>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</si>
  <si>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</si>
  <si>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</si>
  <si>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</si>
  <si>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</si>
  <si>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</si>
  <si>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</si>
  <si>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</si>
  <si>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</si>
  <si>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</si>
  <si>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</si>
  <si>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</si>
  <si>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</si>
  <si>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</si>
  <si>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</si>
  <si>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</si>
  <si>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</si>
  <si>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</si>
  <si>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</si>
  <si>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</si>
  <si>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</si>
  <si>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</si>
  <si>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</si>
  <si>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</si>
  <si>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</si>
  <si>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</si>
  <si>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</si>
  <si>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</si>
  <si>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</si>
  <si>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</si>
  <si>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</si>
  <si>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</si>
  <si>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</si>
  <si>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</si>
  <si>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</si>
  <si>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</si>
  <si>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</si>
  <si>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</si>
  <si>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</si>
  <si>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</si>
  <si>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</si>
  <si>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</si>
  <si>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</si>
  <si>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</si>
  <si>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</si>
  <si>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</si>
  <si>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</si>
  <si>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</si>
  <si>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</si>
  <si>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</si>
  <si>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</si>
  <si>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</si>
  <si>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</si>
  <si>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</si>
  <si>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</si>
  <si>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</si>
  <si>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</si>
  <si>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</si>
  <si>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</si>
  <si>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</si>
  <si>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</si>
  <si>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</si>
  <si>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</si>
  <si>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</si>
  <si>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</si>
  <si>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</si>
  <si>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</si>
  <si>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</si>
  <si>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</si>
  <si>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</si>
  <si>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</si>
  <si>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</si>
  <si>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</si>
  <si>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</si>
  <si>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</si>
  <si>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</si>
  <si>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</si>
  <si>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</si>
  <si>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</si>
  <si>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</si>
  <si>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</si>
  <si>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</si>
  <si>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</si>
  <si>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</si>
  <si>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</si>
  <si>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</si>
  <si>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</si>
  <si>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</si>
  <si>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</si>
  <si>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</si>
  <si>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</si>
  <si>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</si>
  <si>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</si>
  <si>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</si>
  <si>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</si>
  <si>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</si>
  <si>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</si>
  <si>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</si>
  <si>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</si>
  <si>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</si>
  <si>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</si>
  <si>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</si>
  <si>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</si>
  <si>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</si>
  <si>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</si>
  <si>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</si>
  <si>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</si>
  <si>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</si>
  <si>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</si>
  <si>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</si>
  <si>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</si>
  <si>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</si>
  <si>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</si>
  <si>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</si>
  <si>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</si>
  <si>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</si>
  <si>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</si>
  <si>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</si>
  <si>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</si>
  <si>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</si>
  <si>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</si>
  <si>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</si>
  <si>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</si>
  <si>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</si>
  <si>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</si>
  <si>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</si>
  <si>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</si>
  <si>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</si>
  <si>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</si>
  <si>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</si>
  <si>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</si>
  <si>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</si>
  <si>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</si>
  <si>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</si>
  <si>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</si>
  <si>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</si>
  <si>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</si>
  <si>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</si>
  <si>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</si>
  <si>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</si>
  <si>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</si>
  <si>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</si>
  <si>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</si>
  <si>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</si>
  <si>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</si>
  <si>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</si>
  <si>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</si>
  <si>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</si>
  <si>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</si>
  <si>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</si>
  <si>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</si>
  <si>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</si>
  <si>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</si>
  <si>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</si>
  <si>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</si>
  <si>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</si>
  <si>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</si>
  <si>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</si>
  <si>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</si>
  <si>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</si>
  <si>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</si>
  <si>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</si>
  <si>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</si>
  <si>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</si>
  <si>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</si>
  <si>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</si>
  <si>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</si>
  <si>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</si>
  <si>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</si>
  <si>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</si>
  <si>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</si>
  <si>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</si>
  <si>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</si>
  <si>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</si>
  <si>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</si>
  <si>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</si>
  <si>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</si>
  <si>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</si>
  <si>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</si>
  <si>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</si>
  <si>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</si>
  <si>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</si>
  <si>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</si>
  <si>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</si>
  <si>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</si>
  <si>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</si>
  <si>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</si>
  <si>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</si>
  <si>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</si>
  <si>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</si>
  <si>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</si>
  <si>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</si>
  <si>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</si>
  <si>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</si>
  <si>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</si>
  <si>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</si>
  <si>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</si>
  <si>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</si>
  <si>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</si>
  <si>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</si>
  <si>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</si>
  <si>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</si>
  <si>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</si>
  <si>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</si>
  <si>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</si>
  <si>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</si>
  <si>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</si>
  <si>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</si>
  <si>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</si>
  <si>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</si>
  <si>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</si>
  <si>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</si>
  <si>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</si>
  <si>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</si>
  <si>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</si>
  <si>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</si>
  <si>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</si>
  <si>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</si>
  <si>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</si>
  <si>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</si>
  <si>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</si>
  <si>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</si>
  <si>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</si>
  <si>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</si>
  <si>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</si>
  <si>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</si>
  <si>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</si>
  <si>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</si>
  <si>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</si>
  <si>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</si>
  <si>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</si>
  <si>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</si>
  <si>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</si>
  <si>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</si>
  <si>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</si>
  <si>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</si>
  <si>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</si>
  <si>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</si>
  <si>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</si>
  <si>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</si>
  <si>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</si>
  <si>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</si>
  <si>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</si>
  <si>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</si>
  <si>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</si>
  <si>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</si>
  <si>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</si>
  <si>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</si>
  <si>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</si>
  <si>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</si>
  <si>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</si>
  <si>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</si>
  <si>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</si>
  <si>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</si>
  <si>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</si>
  <si>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</si>
  <si>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</si>
  <si>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</si>
  <si>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</si>
  <si>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</si>
  <si>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</si>
  <si>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</si>
  <si>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</si>
  <si>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</si>
  <si>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</si>
  <si>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</si>
  <si>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</si>
  <si>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</si>
  <si>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</si>
  <si>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</si>
  <si>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</si>
  <si>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</si>
  <si>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</si>
  <si>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</si>
  <si>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</si>
  <si>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</si>
  <si>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</si>
  <si>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</si>
  <si>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</si>
  <si>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</si>
  <si>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</si>
  <si>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</si>
  <si>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</si>
  <si>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</si>
  <si>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</si>
  <si>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</si>
  <si>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</si>
  <si>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</si>
  <si>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</si>
  <si>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</si>
  <si>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</si>
  <si>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</si>
  <si>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</si>
  <si>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</si>
  <si>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</si>
  <si>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</si>
  <si>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</si>
  <si>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</si>
  <si>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</si>
  <si>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</si>
  <si>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</si>
  <si>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</si>
  <si>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</si>
  <si>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</si>
  <si>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</si>
  <si>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</si>
  <si>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</si>
  <si>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</si>
  <si>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</si>
  <si>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</si>
  <si>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</si>
  <si>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</si>
  <si>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</si>
  <si>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</si>
  <si>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</si>
  <si>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</si>
  <si>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</si>
  <si>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</si>
  <si>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</si>
  <si>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</si>
  <si>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</si>
  <si>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</si>
  <si>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</si>
  <si>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</si>
  <si>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</si>
  <si>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</si>
  <si>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</si>
  <si>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</si>
  <si>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</si>
  <si>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</si>
  <si>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</si>
  <si>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</si>
  <si>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</si>
  <si>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</si>
  <si>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</si>
  <si>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</si>
  <si>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</si>
  <si>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</si>
  <si>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</si>
  <si>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</si>
  <si>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</si>
  <si>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</si>
  <si>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</si>
  <si>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</si>
  <si>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</si>
  <si>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</si>
  <si>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</si>
  <si>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</si>
  <si>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</si>
  <si>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</si>
  <si>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</si>
  <si>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</si>
  <si>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</si>
  <si>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</si>
  <si>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</si>
  <si>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</si>
  <si>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</si>
  <si>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</si>
  <si>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</si>
  <si>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</si>
  <si>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</si>
  <si>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</si>
  <si>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</si>
  <si>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</si>
  <si>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</si>
  <si>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</si>
  <si>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</si>
  <si>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</si>
  <si>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</si>
  <si>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</si>
  <si>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</si>
  <si>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</si>
  <si>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</si>
  <si>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</si>
  <si>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</si>
  <si>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</si>
  <si>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</si>
  <si>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</si>
  <si>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</si>
  <si>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</si>
  <si>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</si>
  <si>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</si>
  <si>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</si>
  <si>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</si>
  <si>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</si>
  <si>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</si>
  <si>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</si>
  <si>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</si>
  <si>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</si>
  <si>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</si>
  <si>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</si>
  <si>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</si>
  <si>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</si>
  <si>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</si>
  <si>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</si>
  <si>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</si>
  <si>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</si>
  <si>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</si>
  <si>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</si>
  <si>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</si>
  <si>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</si>
  <si>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</si>
  <si>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</si>
  <si>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</si>
  <si>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</si>
  <si>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</si>
  <si>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</si>
  <si>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</si>
  <si>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</si>
  <si>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</si>
  <si>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</si>
  <si>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</si>
  <si>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</si>
  <si>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</si>
  <si>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</si>
  <si>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</si>
  <si>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</si>
  <si>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</si>
  <si>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</si>
  <si>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</si>
  <si>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</si>
  <si>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</si>
  <si>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</si>
  <si>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</si>
  <si>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</si>
  <si>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</si>
  <si>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</si>
  <si>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</si>
  <si>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</si>
  <si>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</si>
  <si>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</si>
  <si>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</si>
  <si>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</si>
  <si>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</si>
  <si>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</si>
  <si>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</si>
  <si>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</si>
  <si>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</si>
  <si>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</si>
  <si>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</si>
  <si>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</si>
  <si>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</si>
  <si>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</si>
  <si>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</si>
  <si>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</si>
  <si>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</si>
  <si>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</si>
  <si>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</si>
  <si>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</si>
  <si>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</si>
  <si>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</si>
  <si>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</si>
  <si>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</si>
  <si>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</si>
  <si>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</si>
  <si>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</si>
  <si>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</si>
  <si>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</si>
  <si>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</si>
  <si>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</si>
  <si>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</si>
  <si>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</si>
  <si>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</si>
  <si>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</si>
  <si>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</si>
  <si>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</si>
  <si>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</si>
  <si>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</si>
  <si>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</si>
  <si>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</si>
  <si>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</si>
  <si>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</si>
  <si>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</si>
  <si>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</si>
  <si>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</si>
  <si>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</si>
  <si>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</si>
  <si>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</si>
  <si>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</si>
  <si>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</si>
  <si>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</si>
  <si>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</si>
  <si>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</si>
  <si>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</si>
  <si>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</si>
  <si>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</si>
  <si>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</si>
  <si>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</si>
  <si>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</si>
  <si>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</si>
  <si>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</si>
  <si>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</si>
  <si>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</si>
  <si>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</si>
  <si>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</si>
  <si>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</si>
  <si>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</si>
  <si>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</si>
  <si>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</si>
  <si>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</si>
  <si>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</si>
  <si>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</si>
  <si>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</si>
  <si>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</si>
  <si>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</si>
  <si>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</si>
  <si>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</si>
  <si>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</si>
  <si>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</si>
  <si>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</si>
  <si>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</si>
  <si>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</si>
  <si>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</si>
  <si>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</si>
  <si>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</si>
  <si>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</si>
  <si>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</si>
  <si>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</si>
  <si>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</si>
  <si>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</si>
  <si>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</si>
  <si>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</si>
  <si>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</si>
  <si>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</si>
  <si>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</si>
  <si>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</si>
  <si>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</si>
  <si>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</si>
  <si>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</si>
  <si>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</si>
  <si>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</si>
  <si>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</si>
  <si>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</si>
  <si>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</si>
  <si>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</si>
  <si>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</si>
  <si>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</si>
  <si>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</si>
  <si>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</si>
  <si>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</si>
  <si>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</si>
  <si>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</si>
  <si>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</si>
  <si>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</si>
  <si>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</si>
  <si>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</si>
  <si>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</si>
  <si>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</si>
  <si>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</si>
  <si>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</si>
  <si>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</si>
  <si>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</si>
  <si>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</si>
  <si>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</si>
  <si>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</si>
  <si>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</si>
  <si>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</si>
  <si>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</si>
  <si>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</si>
  <si>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</si>
  <si>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</si>
  <si>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</si>
  <si>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</si>
  <si>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</si>
  <si>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</si>
  <si>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</si>
  <si>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</si>
  <si>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</si>
  <si>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</si>
  <si>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</si>
  <si>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</si>
  <si>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</si>
  <si>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</si>
  <si>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</si>
  <si>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</si>
  <si>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</si>
  <si>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</si>
  <si>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</si>
  <si>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</si>
  <si>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</si>
  <si>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</si>
  <si>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</si>
  <si>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</si>
  <si>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</si>
  <si>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</si>
  <si>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</si>
  <si>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</si>
  <si>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</si>
  <si>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</si>
  <si>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</si>
  <si>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</si>
  <si>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</si>
  <si>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</si>
  <si>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</si>
  <si>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</si>
  <si>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</si>
  <si>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</si>
  <si>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</si>
  <si>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</si>
  <si>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</si>
  <si>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</si>
  <si>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</si>
  <si>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</si>
  <si>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</si>
  <si>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</si>
  <si>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</si>
  <si>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</si>
  <si>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</si>
  <si>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</si>
  <si>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</si>
  <si>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</si>
  <si>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</si>
  <si>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</si>
  <si>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</si>
  <si>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</si>
  <si>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</si>
  <si>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</si>
  <si>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</si>
  <si>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</si>
  <si>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</si>
  <si>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</si>
  <si>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</si>
  <si>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</si>
  <si>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</si>
  <si>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</si>
  <si>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</si>
  <si>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</si>
  <si>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</si>
  <si>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</si>
  <si>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</si>
  <si>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</si>
  <si>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</si>
  <si>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</si>
  <si>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</si>
  <si>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</si>
  <si>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</si>
  <si>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</si>
  <si>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</si>
  <si>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</si>
  <si>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</si>
  <si>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</si>
  <si>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</si>
  <si>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</si>
  <si>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</si>
  <si>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</si>
  <si>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</si>
  <si>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</si>
  <si>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</si>
  <si>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</si>
  <si>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</si>
  <si>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</si>
  <si>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</si>
  <si>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</si>
  <si>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</si>
  <si>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</si>
  <si>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</si>
  <si>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</si>
  <si>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</si>
  <si>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</si>
  <si>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</si>
  <si>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</si>
  <si>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</si>
  <si>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</si>
  <si>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</si>
  <si>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</si>
  <si>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</si>
  <si>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</si>
  <si>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</si>
  <si>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</si>
  <si>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</si>
  <si>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</si>
  <si>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</si>
  <si>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</si>
  <si>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</si>
  <si>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</si>
  <si>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</si>
  <si>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</si>
  <si>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</si>
  <si>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</si>
  <si>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</si>
  <si>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</si>
  <si>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</si>
  <si>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</si>
  <si>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</si>
  <si>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</si>
  <si>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</si>
  <si>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</si>
  <si>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</si>
  <si>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</si>
  <si>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</si>
  <si>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</si>
  <si>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</si>
  <si>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</si>
  <si>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</si>
  <si>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</si>
  <si>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</si>
  <si>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</si>
  <si>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</si>
  <si>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</si>
  <si>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</si>
  <si>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</si>
  <si>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</si>
  <si>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</si>
  <si>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</si>
  <si>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</si>
  <si>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</si>
  <si>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</si>
  <si>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</si>
  <si>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</si>
  <si>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</si>
  <si>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</si>
  <si>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</si>
  <si>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</si>
  <si>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</si>
  <si>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</si>
  <si>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</si>
  <si>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</si>
  <si>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</si>
  <si>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</si>
  <si>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</si>
  <si>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</si>
  <si>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</si>
  <si>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</si>
  <si>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</si>
  <si>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</si>
  <si>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</si>
  <si>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</si>
  <si>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</si>
  <si>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</si>
  <si>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</si>
  <si>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</si>
  <si>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</si>
  <si>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</si>
  <si>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</si>
  <si>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</si>
  <si>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</si>
  <si>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</si>
  <si>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</si>
  <si>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</si>
  <si>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</si>
  <si>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</si>
  <si>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</si>
  <si>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</si>
  <si>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</si>
  <si>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</si>
  <si>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</si>
  <si>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</si>
  <si>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</si>
  <si>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</si>
  <si>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</si>
  <si>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</si>
  <si>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</si>
  <si>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</si>
  <si>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</si>
  <si>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</si>
  <si>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</si>
  <si>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</si>
  <si>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</si>
  <si>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</si>
  <si>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</si>
  <si>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</si>
  <si>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</si>
  <si>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</si>
  <si>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</si>
  <si>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</si>
  <si>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</si>
  <si>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</si>
  <si>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</si>
  <si>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</si>
  <si>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</si>
  <si>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</si>
  <si>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</si>
  <si>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</si>
  <si>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</si>
  <si>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</si>
  <si>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</si>
  <si>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</si>
  <si>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</si>
  <si>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</si>
  <si>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</si>
  <si>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</si>
  <si>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</si>
  <si>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</si>
  <si>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</si>
  <si>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</si>
  <si>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</si>
  <si>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</si>
  <si>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</si>
  <si>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</si>
  <si>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</si>
  <si>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</si>
  <si>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</si>
  <si>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</si>
  <si>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</si>
  <si>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</si>
  <si>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</si>
  <si>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</si>
  <si>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</si>
  <si>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</si>
  <si>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</si>
  <si>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</si>
  <si>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</si>
  <si>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</si>
  <si>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</si>
  <si>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</si>
  <si>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</si>
  <si>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</si>
  <si>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</si>
  <si>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</si>
  <si>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</si>
  <si>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</si>
  <si>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</si>
  <si>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</si>
  <si>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</si>
  <si>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</si>
  <si>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</si>
  <si>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</si>
  <si>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</si>
  <si>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</si>
  <si>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</si>
  <si>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</si>
  <si>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</si>
  <si>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</si>
  <si>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</si>
  <si>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</si>
  <si>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</si>
  <si>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</si>
  <si>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</si>
  <si>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</si>
  <si>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</si>
  <si>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</si>
  <si>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</si>
  <si>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</si>
  <si>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</si>
  <si>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</si>
  <si>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</si>
  <si>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</si>
  <si>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</si>
  <si>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</si>
  <si>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</si>
  <si>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</si>
  <si>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</si>
  <si>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</si>
  <si>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</si>
  <si>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</si>
  <si>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</si>
  <si>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</si>
  <si>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</si>
  <si>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</si>
  <si>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</si>
  <si>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</si>
  <si>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</si>
  <si>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</si>
  <si>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</si>
  <si>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</si>
  <si>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</si>
  <si>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</si>
  <si>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</si>
  <si>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</si>
  <si>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</si>
  <si>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</si>
  <si>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</si>
  <si>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</si>
  <si>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</si>
  <si>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</si>
  <si>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</si>
  <si>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</si>
  <si>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</si>
  <si>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</si>
  <si>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</si>
  <si>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</si>
  <si>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</si>
  <si>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</si>
  <si>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</si>
  <si>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</si>
  <si>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</si>
  <si>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</si>
  <si>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</si>
  <si>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</si>
  <si>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</si>
  <si>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</si>
  <si>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</si>
  <si>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</si>
  <si>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</si>
  <si>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</si>
  <si>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</si>
  <si>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</si>
  <si>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</si>
  <si>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</si>
  <si>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</si>
  <si>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</si>
  <si>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</si>
  <si>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</si>
  <si>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</si>
  <si>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</si>
  <si>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</si>
  <si>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</si>
  <si>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</si>
  <si>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</si>
  <si>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</si>
  <si>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</si>
  <si>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</si>
  <si>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</si>
  <si>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</si>
  <si>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</si>
  <si>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</si>
  <si>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</si>
  <si>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</si>
  <si>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</si>
  <si>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</si>
  <si>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</si>
  <si>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</si>
  <si>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</si>
  <si>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</si>
  <si>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</si>
  <si>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</si>
  <si>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</si>
  <si>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</si>
  <si>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</si>
  <si>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</si>
  <si>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</si>
  <si>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</si>
  <si>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</si>
  <si>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</si>
  <si>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</si>
  <si>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</si>
  <si>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</si>
  <si>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</si>
  <si>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</si>
  <si>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</si>
  <si>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</si>
  <si>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</si>
  <si>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</si>
  <si>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</si>
  <si>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</si>
  <si>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</si>
  <si>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</si>
  <si>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</si>
  <si>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</si>
  <si>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</si>
  <si>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</si>
  <si>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</si>
  <si>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</si>
  <si>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</si>
  <si>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</si>
  <si>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</si>
  <si>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</si>
  <si>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</si>
  <si>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</si>
  <si>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</si>
  <si>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</si>
  <si>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</si>
  <si>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</si>
  <si>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</si>
  <si>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</si>
  <si>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</si>
  <si>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</si>
  <si>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</si>
  <si>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</si>
  <si>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</si>
  <si>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</si>
  <si>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</si>
  <si>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</si>
  <si>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</si>
  <si>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</si>
  <si>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</si>
  <si>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</si>
  <si>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</si>
  <si>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</si>
  <si>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</si>
  <si>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</si>
  <si>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</si>
  <si>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</si>
  <si>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</si>
  <si>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</si>
  <si>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</si>
  <si>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</si>
  <si>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</si>
  <si>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</si>
  <si>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</si>
  <si>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</si>
  <si>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</si>
  <si>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</si>
  <si>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</si>
  <si>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</si>
  <si>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</si>
  <si>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</si>
  <si>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</si>
  <si>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</si>
  <si>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</si>
  <si>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</si>
  <si>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</si>
  <si>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</si>
  <si>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</si>
  <si>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</si>
  <si>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</si>
  <si>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</si>
  <si>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</si>
  <si>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</si>
  <si>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</si>
  <si>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</si>
  <si>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</si>
  <si>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</si>
  <si>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</si>
  <si>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</si>
  <si>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</si>
  <si>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</si>
  <si>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</si>
  <si>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</si>
  <si>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</si>
  <si>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</si>
  <si>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</si>
  <si>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</si>
  <si>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</si>
  <si>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</si>
  <si>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</si>
  <si>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</si>
  <si>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</si>
  <si>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</si>
  <si>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</si>
  <si>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</si>
  <si>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</si>
  <si>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</si>
  <si>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</si>
  <si>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</si>
  <si>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</si>
  <si>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</si>
  <si>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</si>
  <si>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</si>
  <si>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</si>
  <si>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</si>
  <si>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</si>
  <si>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</si>
  <si>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</si>
  <si>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</si>
  <si>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</si>
  <si>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</si>
  <si>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</si>
  <si>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</si>
  <si>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</si>
  <si>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</si>
  <si>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</si>
  <si>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</si>
  <si>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</si>
  <si>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</si>
  <si>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</si>
  <si>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</si>
  <si>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</si>
  <si>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</si>
  <si>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</si>
  <si>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</si>
  <si>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</si>
  <si>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</si>
  <si>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</si>
  <si>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</si>
  <si>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</si>
  <si>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</si>
  <si>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</si>
  <si>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</si>
  <si>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</si>
  <si>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</si>
  <si>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</si>
  <si>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</si>
  <si>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</si>
  <si>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</si>
  <si>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</si>
  <si>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</si>
  <si>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</si>
  <si>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</si>
  <si>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</si>
  <si>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</si>
  <si>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</si>
  <si>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</si>
  <si>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</si>
  <si>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</si>
  <si>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</si>
  <si>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</si>
  <si>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</si>
  <si>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</si>
  <si>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</si>
  <si>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</si>
  <si>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</si>
  <si>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</si>
  <si>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</si>
  <si>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</si>
  <si>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</si>
  <si>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</si>
  <si>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</si>
  <si>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</si>
  <si>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</si>
  <si>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</si>
  <si>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</si>
  <si>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</si>
  <si>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</si>
  <si>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</si>
  <si>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</si>
  <si>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</si>
  <si>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</si>
  <si>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</si>
  <si>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</si>
  <si>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</si>
  <si>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</si>
  <si>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</si>
  <si>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</si>
  <si>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</si>
  <si>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</si>
  <si>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</si>
  <si>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</si>
  <si>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</si>
  <si>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</si>
  <si>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</si>
  <si>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</si>
  <si>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</si>
  <si>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</si>
  <si>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</si>
  <si>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</si>
  <si>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</si>
  <si>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</si>
  <si>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</si>
  <si>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</si>
  <si>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</si>
  <si>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</si>
  <si>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</si>
  <si>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</si>
  <si>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</si>
  <si>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</si>
  <si>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</si>
  <si>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</si>
  <si>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</si>
  <si>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</si>
  <si>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</si>
  <si>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</si>
  <si>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</si>
  <si>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</si>
  <si>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</si>
  <si>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</si>
  <si>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</si>
  <si>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</si>
  <si>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</si>
  <si>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</si>
  <si>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</si>
  <si>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</si>
  <si>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</si>
  <si>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</si>
  <si>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</si>
  <si>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</si>
  <si>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</si>
  <si>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</si>
  <si>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</si>
  <si>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</si>
  <si>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</si>
  <si>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</si>
  <si>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</si>
  <si>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</si>
  <si>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</si>
  <si>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</si>
  <si>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</si>
  <si>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</si>
  <si>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</si>
  <si>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</si>
  <si>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</si>
  <si>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</si>
  <si>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</si>
  <si>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</si>
  <si>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</si>
  <si>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</si>
  <si>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</si>
  <si>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</si>
  <si>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</si>
  <si>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</si>
  <si>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</si>
  <si>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</si>
  <si>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</si>
  <si>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</si>
  <si>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</si>
  <si>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</si>
  <si>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</si>
  <si>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</si>
  <si>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</si>
  <si>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</si>
  <si>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</si>
  <si>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</si>
  <si>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</si>
  <si>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</si>
  <si>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</si>
  <si>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</si>
  <si>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</si>
  <si>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</si>
  <si>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</si>
  <si>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</si>
  <si>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</si>
  <si>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</si>
  <si>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</si>
  <si>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</si>
  <si>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</si>
  <si>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</si>
  <si>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</si>
  <si>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</si>
  <si>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</si>
  <si>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</si>
  <si>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</si>
  <si>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</si>
  <si>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</si>
  <si>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</si>
  <si>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</si>
  <si>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</si>
  <si>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</si>
  <si>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</si>
  <si>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</si>
  <si>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</si>
  <si>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</si>
  <si>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</si>
  <si>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</si>
  <si>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</si>
  <si>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</si>
  <si>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</si>
  <si>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</si>
  <si>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</si>
  <si>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</si>
  <si>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</si>
  <si>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</si>
  <si>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</si>
  <si>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</si>
  <si>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</si>
  <si>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</si>
  <si>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</si>
  <si>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</si>
  <si>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</si>
  <si>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</si>
  <si>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</si>
  <si>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</si>
  <si>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</si>
  <si>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</si>
  <si>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</si>
  <si>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</si>
  <si>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</si>
  <si>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</si>
  <si>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</si>
  <si>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</si>
  <si>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</si>
  <si>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</si>
  <si>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</si>
  <si>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</si>
  <si>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</si>
  <si>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</si>
  <si>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</si>
  <si>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</si>
  <si>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</si>
  <si>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</si>
  <si>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</si>
  <si>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</si>
  <si>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</si>
  <si>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</si>
  <si>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</si>
  <si>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</si>
  <si>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</si>
  <si>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</si>
  <si>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</si>
  <si>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</si>
  <si>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</si>
  <si>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</si>
  <si>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</si>
  <si>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</si>
  <si>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</si>
  <si>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</si>
  <si>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</si>
  <si>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</si>
  <si>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</si>
  <si>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</si>
  <si>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</si>
  <si>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</si>
  <si>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</si>
  <si>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</si>
  <si>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</si>
  <si>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</si>
  <si>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</si>
  <si>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</si>
  <si>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</si>
  <si>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</si>
  <si>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</si>
  <si>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</si>
  <si>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</si>
  <si>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</si>
  <si>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</si>
  <si>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</si>
  <si>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</si>
  <si>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</si>
  <si>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</si>
  <si>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</si>
  <si>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</si>
  <si>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</si>
  <si>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</si>
  <si>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</si>
  <si>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</si>
  <si>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</si>
  <si>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</si>
  <si>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</si>
  <si>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</si>
  <si>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</si>
  <si>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</si>
  <si>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</si>
  <si>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</si>
  <si>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</si>
  <si>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</si>
  <si>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</si>
  <si>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</si>
  <si>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</si>
  <si>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</si>
  <si>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</si>
  <si>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</si>
  <si>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</si>
  <si>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</si>
  <si>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</si>
  <si>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</si>
  <si>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</si>
  <si>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</si>
  <si>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</si>
  <si>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</si>
  <si>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</si>
  <si>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</si>
  <si>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</si>
  <si>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</si>
  <si>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</si>
  <si>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</si>
  <si>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</si>
  <si>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</si>
  <si>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</si>
  <si>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</si>
  <si>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</si>
  <si>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</si>
  <si>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</si>
  <si>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</si>
  <si>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</si>
  <si>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</si>
  <si>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</si>
  <si>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</si>
  <si>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</si>
  <si>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</si>
  <si>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</si>
  <si>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</si>
  <si>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</si>
  <si>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</si>
  <si>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</si>
  <si>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</si>
  <si>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</si>
  <si>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</si>
  <si>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</si>
  <si>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</si>
  <si>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</si>
  <si>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</si>
  <si>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</si>
  <si>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</si>
  <si>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</si>
  <si>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</si>
  <si>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</si>
  <si>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</si>
  <si>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</si>
  <si>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</si>
  <si>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</si>
  <si>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</si>
  <si>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</si>
  <si>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</si>
  <si>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</si>
  <si>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</si>
  <si>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</si>
  <si>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</si>
  <si>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</si>
  <si>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</si>
  <si>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</si>
  <si>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</si>
  <si>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</si>
  <si>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</si>
  <si>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</si>
  <si>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</si>
  <si>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</si>
  <si>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</si>
  <si>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</si>
  <si>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</si>
  <si>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</si>
  <si>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</si>
  <si>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</si>
  <si>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</si>
  <si>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</si>
  <si>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</si>
  <si>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</si>
  <si>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</si>
  <si>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</si>
  <si>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</si>
  <si>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</si>
  <si>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</si>
  <si>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</si>
  <si>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</si>
  <si>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</si>
  <si>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</si>
  <si>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</si>
  <si>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</si>
  <si>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</si>
  <si>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</si>
  <si>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</si>
  <si>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</si>
  <si>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</si>
  <si>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</si>
  <si>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</si>
  <si>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</si>
  <si>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</si>
  <si>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</si>
  <si>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</si>
  <si>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</si>
  <si>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</si>
  <si>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</si>
  <si>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</si>
  <si>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</si>
  <si>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</si>
  <si>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</si>
  <si>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</si>
  <si>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</si>
  <si>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</si>
  <si>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</si>
  <si>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</si>
  <si>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</si>
  <si>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</si>
  <si>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</si>
  <si>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</si>
  <si>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</si>
  <si>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</si>
  <si>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</si>
  <si>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</si>
  <si>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</si>
  <si>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</si>
  <si>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</si>
  <si>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</si>
  <si>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</si>
  <si>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</si>
  <si>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</si>
  <si>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</si>
  <si>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</si>
  <si>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</si>
  <si>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</si>
  <si>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</si>
  <si>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</si>
  <si>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</si>
  <si>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</si>
  <si>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</si>
  <si>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</si>
  <si>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</si>
  <si>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</si>
  <si>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</si>
  <si>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</si>
  <si>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</si>
  <si>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</si>
  <si>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</si>
  <si>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</si>
  <si>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</si>
  <si>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</si>
  <si>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</si>
  <si>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</si>
  <si>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</si>
  <si>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</si>
  <si>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</si>
  <si>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</si>
  <si>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</si>
  <si>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</si>
  <si>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</si>
  <si>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</si>
  <si>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</si>
  <si>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</si>
  <si>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</si>
  <si>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</si>
  <si>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</si>
  <si>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</si>
  <si>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</si>
  <si>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</si>
  <si>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</si>
  <si>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</si>
  <si>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</si>
  <si>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</si>
  <si>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</si>
  <si>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</si>
  <si>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</si>
  <si>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</si>
  <si>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</si>
  <si>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</si>
  <si>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</si>
  <si>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</si>
  <si>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</si>
  <si>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</si>
  <si>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</si>
  <si>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</si>
  <si>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</si>
  <si>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</si>
  <si>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</si>
  <si>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</si>
  <si>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</si>
  <si>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</si>
  <si>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</si>
  <si>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</si>
  <si>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</si>
  <si>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</si>
  <si>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</si>
  <si>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</si>
  <si>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</si>
  <si>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</si>
  <si>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</si>
  <si>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</si>
  <si>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</si>
  <si>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</si>
  <si>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</si>
  <si>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</si>
  <si>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</si>
  <si>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</si>
  <si>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</si>
  <si>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</si>
  <si>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</si>
  <si>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</si>
  <si>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</si>
  <si>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</si>
  <si>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</si>
  <si>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</si>
  <si>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</si>
  <si>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</si>
  <si>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</si>
  <si>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</si>
  <si>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</si>
  <si>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</si>
  <si>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</si>
  <si>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</si>
  <si>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</si>
  <si>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</si>
  <si>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</si>
  <si>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</si>
  <si>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</si>
  <si>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</si>
  <si>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</si>
  <si>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</si>
  <si>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</si>
  <si>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</si>
  <si>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</si>
  <si>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</si>
  <si>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</si>
  <si>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</si>
  <si>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</si>
  <si>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</si>
  <si>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</si>
  <si>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</si>
  <si>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</si>
  <si>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</si>
  <si>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</si>
  <si>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</si>
  <si>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</si>
  <si>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</si>
  <si>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</si>
  <si>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</si>
  <si>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</si>
  <si>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</si>
  <si>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</si>
  <si>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</si>
  <si>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</si>
  <si>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</si>
  <si>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</si>
  <si>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</si>
  <si>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</si>
  <si>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</si>
  <si>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</si>
  <si>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</si>
  <si>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</si>
  <si>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</si>
  <si>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</si>
  <si>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</si>
  <si>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</si>
  <si>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</si>
  <si>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</si>
  <si>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</si>
  <si>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</si>
  <si>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</si>
  <si>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</si>
  <si>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</si>
  <si>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</si>
  <si>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</si>
  <si>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</si>
  <si>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</si>
  <si>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</si>
  <si>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</si>
  <si>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</si>
  <si>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</si>
  <si>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</si>
  <si>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</si>
  <si>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</si>
  <si>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</si>
  <si>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</si>
  <si>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</si>
  <si>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</si>
  <si>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</si>
  <si>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</si>
  <si>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</si>
  <si>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</si>
  <si>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</si>
  <si>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</si>
  <si>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</si>
  <si>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</si>
  <si>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</si>
  <si>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</si>
  <si>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</si>
  <si>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</si>
  <si>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</si>
  <si>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</si>
  <si>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</si>
  <si>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</si>
  <si>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</si>
  <si>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</si>
  <si>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</si>
  <si>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</si>
  <si>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</si>
  <si>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</si>
  <si>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</si>
  <si>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</si>
  <si>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</si>
  <si>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</si>
  <si>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</si>
  <si>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</si>
  <si>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</si>
  <si>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</si>
  <si>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</si>
  <si>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</si>
  <si>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</si>
  <si>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</si>
  <si>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</si>
  <si>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</si>
  <si>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</si>
  <si>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</si>
  <si>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</si>
  <si>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</si>
  <si>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</si>
  <si>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</si>
  <si>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</si>
  <si>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</si>
  <si>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</si>
  <si>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</si>
  <si>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</si>
  <si>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</si>
  <si>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</si>
  <si>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</si>
  <si>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</si>
  <si>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</si>
  <si>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</si>
  <si>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</si>
  <si>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</si>
  <si>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</si>
  <si>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</si>
  <si>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</si>
  <si>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</si>
  <si>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</si>
  <si>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</si>
  <si>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</si>
  <si>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</si>
  <si>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</si>
  <si>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</si>
  <si>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</si>
  <si>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</si>
  <si>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</si>
  <si>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</si>
  <si>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</si>
  <si>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</si>
  <si>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</si>
  <si>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</si>
  <si>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</si>
  <si>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</si>
  <si>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</si>
  <si>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</si>
  <si>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</si>
  <si>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</si>
  <si>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</si>
  <si>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</si>
  <si>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</si>
  <si>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</si>
  <si>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</si>
  <si>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</si>
  <si>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</si>
  <si>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</si>
  <si>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</si>
  <si>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</si>
  <si>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</si>
  <si>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</si>
  <si>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</si>
  <si>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</si>
  <si>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</si>
  <si>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</si>
  <si>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</si>
  <si>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</si>
  <si>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</si>
  <si>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</si>
  <si>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</si>
  <si>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</si>
  <si>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</si>
  <si>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</si>
  <si>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</si>
  <si>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</si>
  <si>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</si>
  <si>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</si>
  <si>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</si>
  <si>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</si>
  <si>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</si>
  <si>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</si>
  <si>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</si>
  <si>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</si>
  <si>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</si>
  <si>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</si>
  <si>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</si>
  <si>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</si>
  <si>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</si>
  <si>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</si>
  <si>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</si>
  <si>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</si>
  <si>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</si>
  <si>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</si>
  <si>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</si>
  <si>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</si>
  <si>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</si>
  <si>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</si>
  <si>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</si>
  <si>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</si>
  <si>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</si>
  <si>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</si>
  <si>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</si>
  <si>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</si>
  <si>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</si>
  <si>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</si>
  <si>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</si>
  <si>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</si>
  <si>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</si>
  <si>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</si>
  <si>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</si>
  <si>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</si>
  <si>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</si>
  <si>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</si>
  <si>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</si>
  <si>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</si>
  <si>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</si>
  <si>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</si>
  <si>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</si>
  <si>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</si>
  <si>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</si>
  <si>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</si>
  <si>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</si>
  <si>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</si>
  <si>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</si>
  <si>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</si>
  <si>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</si>
  <si>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</si>
  <si>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</si>
  <si>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</si>
  <si>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</si>
  <si>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</si>
  <si>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</si>
  <si>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</si>
  <si>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</si>
  <si>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</si>
  <si>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</si>
  <si>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</si>
  <si>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</si>
  <si>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</si>
  <si>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</si>
  <si>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</si>
  <si>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</si>
  <si>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</si>
  <si>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</si>
  <si>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</si>
  <si>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</si>
  <si>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</si>
  <si>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</si>
  <si>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</si>
  <si>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</si>
  <si>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</si>
  <si>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</si>
  <si>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</si>
  <si>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</si>
  <si>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</si>
  <si>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</si>
  <si>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</si>
  <si>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</si>
  <si>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</si>
  <si>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</si>
  <si>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</si>
  <si>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</si>
  <si>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</si>
  <si>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</si>
  <si>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</si>
  <si>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</si>
  <si>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</si>
  <si>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</si>
  <si>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</si>
  <si>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</si>
  <si>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</si>
  <si>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</si>
  <si>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</si>
  <si>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</si>
  <si>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</si>
  <si>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</si>
  <si>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</si>
  <si>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</si>
  <si>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</si>
  <si>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</si>
  <si>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</si>
  <si>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</si>
  <si>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</si>
  <si>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</si>
  <si>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</si>
  <si>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</si>
  <si>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</si>
  <si>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</si>
  <si>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</si>
  <si>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</si>
  <si>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</si>
  <si>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</si>
  <si>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</si>
  <si>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</si>
  <si>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</si>
  <si>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</si>
  <si>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</si>
  <si>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</si>
  <si>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</si>
  <si>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</si>
  <si>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</si>
  <si>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</si>
  <si>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</si>
  <si>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</si>
  <si>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</si>
  <si>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</si>
  <si>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</si>
  <si>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</si>
  <si>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</si>
  <si>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</si>
  <si>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</si>
  <si>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</si>
  <si>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</si>
  <si>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</si>
  <si>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</si>
  <si>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</si>
  <si>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</si>
  <si>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</si>
  <si>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</si>
  <si>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</si>
  <si>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</si>
  <si>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</si>
  <si>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</si>
  <si>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</si>
  <si>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</si>
  <si>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</si>
  <si>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</si>
  <si>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</si>
  <si>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</si>
  <si>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</si>
  <si>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</si>
  <si>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</si>
  <si>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</si>
  <si>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</si>
  <si>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</si>
  <si>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</si>
  <si>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</si>
  <si>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</si>
  <si>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</si>
  <si>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</si>
  <si>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</si>
  <si>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</si>
  <si>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</si>
  <si>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</si>
  <si>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</si>
  <si>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</si>
  <si>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</si>
  <si>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</si>
  <si>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</si>
  <si>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</si>
  <si>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</si>
  <si>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</si>
  <si>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</si>
  <si>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</si>
  <si>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</si>
  <si>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</si>
  <si>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</si>
  <si>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</si>
  <si>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</si>
  <si>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</si>
  <si>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</si>
  <si>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</si>
  <si>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</si>
  <si>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</si>
  <si>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</si>
  <si>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</si>
  <si>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</si>
  <si>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</si>
  <si>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</si>
  <si>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</si>
  <si>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</si>
  <si>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</si>
  <si>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</si>
  <si>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</si>
  <si>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</si>
  <si>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</si>
  <si>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</si>
  <si>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</si>
  <si>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</si>
  <si>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</si>
  <si>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</si>
  <si>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</si>
  <si>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</si>
  <si>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</si>
  <si>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</si>
  <si>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</si>
  <si>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</si>
  <si>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</si>
  <si>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</si>
  <si>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</si>
  <si>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</si>
  <si>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</si>
  <si>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</si>
  <si>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</si>
  <si>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</si>
  <si>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</si>
  <si>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</si>
  <si>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</si>
  <si>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</si>
  <si>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</si>
  <si>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</si>
  <si>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</si>
  <si>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</si>
  <si>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</si>
  <si>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</si>
  <si>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</si>
  <si>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</si>
  <si>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</si>
  <si>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</si>
  <si>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</si>
  <si>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</si>
  <si>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</si>
  <si>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</si>
  <si>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</si>
  <si>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</si>
  <si>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</si>
  <si>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</si>
  <si>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</si>
  <si>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</si>
  <si>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</si>
  <si>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</si>
  <si>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</si>
  <si>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</si>
  <si>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</si>
  <si>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</si>
  <si>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</si>
  <si>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</si>
  <si>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</si>
  <si>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</si>
  <si>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</si>
  <si>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</si>
  <si>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</si>
  <si>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</si>
  <si>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</si>
  <si>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</si>
  <si>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</si>
  <si>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</si>
  <si>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</si>
  <si>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</si>
  <si>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</si>
  <si>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</si>
  <si>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</si>
  <si>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</si>
  <si>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</si>
  <si>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</si>
  <si>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</si>
  <si>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</si>
  <si>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</si>
  <si>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</si>
  <si>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</si>
  <si>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</si>
  <si>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</si>
  <si>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</si>
  <si>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</si>
  <si>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</si>
  <si>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</si>
  <si>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</si>
  <si>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</si>
  <si>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</si>
  <si>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</si>
  <si>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</si>
  <si>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</si>
  <si>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</si>
  <si>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</si>
  <si>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</si>
  <si>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</si>
  <si>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</si>
  <si>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</si>
  <si>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</si>
  <si>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</si>
  <si>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</si>
  <si>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</si>
  <si>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</si>
  <si>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</si>
  <si>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</si>
  <si>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</si>
  <si>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</si>
  <si>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</si>
  <si>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</si>
  <si>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</si>
  <si>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</si>
  <si>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</si>
  <si>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</si>
  <si>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</si>
  <si>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</si>
  <si>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</si>
  <si>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</si>
  <si>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</si>
  <si>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</si>
  <si>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</si>
  <si>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</si>
  <si>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</si>
  <si>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</si>
  <si>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</si>
  <si>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</si>
  <si>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</si>
  <si>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</si>
  <si>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</si>
  <si>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</si>
  <si>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</si>
  <si>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</si>
  <si>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</si>
  <si>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</si>
  <si>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</si>
  <si>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</si>
  <si>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</si>
  <si>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</si>
  <si>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</si>
  <si>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</si>
  <si>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</si>
  <si>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</si>
  <si>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</si>
  <si>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</si>
  <si>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</si>
  <si>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</si>
  <si>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</si>
  <si>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</si>
  <si>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</si>
  <si>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</si>
  <si>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</si>
  <si>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</si>
  <si>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</si>
  <si>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</si>
  <si>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</si>
  <si>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</si>
  <si>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</si>
  <si>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</si>
  <si>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</si>
  <si>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</si>
  <si>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</si>
  <si>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</si>
  <si>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</si>
  <si>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</si>
  <si>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</si>
  <si>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</si>
  <si>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</si>
  <si>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</si>
  <si>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</si>
  <si>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</si>
  <si>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</si>
  <si>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</si>
  <si>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</si>
  <si>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</si>
  <si>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</si>
  <si>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</si>
  <si>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</si>
  <si>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</si>
  <si>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</si>
  <si>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</si>
  <si>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</si>
  <si>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</si>
  <si>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</si>
  <si>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</si>
  <si>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</si>
  <si>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</si>
  <si>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</si>
  <si>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</si>
  <si>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</si>
  <si>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</si>
  <si>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</si>
  <si>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</si>
  <si>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</si>
  <si>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</si>
  <si>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</si>
  <si>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</si>
  <si>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</si>
  <si>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</si>
  <si>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</si>
  <si>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</si>
  <si>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</si>
  <si>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</si>
  <si>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</si>
  <si>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</si>
  <si>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</si>
  <si>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</si>
  <si>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</si>
  <si>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</si>
  <si>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</si>
  <si>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</si>
  <si>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</si>
  <si>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</si>
  <si>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</si>
  <si>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</si>
  <si>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</si>
  <si>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</si>
  <si>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</si>
  <si>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</si>
  <si>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</si>
  <si>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</si>
  <si>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</si>
  <si>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</si>
  <si>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</si>
  <si>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</si>
  <si>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</si>
  <si>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</si>
  <si>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</si>
  <si>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</si>
  <si>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</si>
  <si>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</si>
  <si>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</si>
  <si>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</si>
  <si>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</si>
  <si>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</si>
  <si>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</si>
  <si>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</si>
  <si>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</si>
  <si>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</si>
  <si>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</si>
  <si>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</si>
  <si>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</si>
  <si>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</si>
  <si>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</si>
  <si>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</si>
  <si>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</si>
  <si>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</si>
  <si>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</si>
  <si>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</si>
  <si>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</si>
  <si>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</si>
  <si>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</si>
  <si>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</si>
  <si>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</si>
  <si>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</si>
  <si>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</si>
  <si>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</si>
  <si>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</si>
  <si>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</si>
  <si>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</si>
  <si>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</si>
  <si>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</si>
  <si>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</si>
  <si>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</si>
  <si>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</si>
  <si>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</si>
  <si>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</si>
  <si>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</si>
  <si>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</si>
  <si>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</si>
  <si>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</si>
  <si>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</si>
  <si>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</si>
  <si>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</si>
  <si>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</si>
  <si>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</si>
  <si>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</si>
  <si>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</si>
  <si>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</si>
  <si>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</si>
  <si>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</si>
  <si>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</si>
  <si>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</si>
  <si>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</si>
  <si>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</si>
  <si>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</si>
  <si>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</si>
  <si>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</si>
  <si>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</si>
  <si>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</si>
  <si>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</si>
  <si>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</si>
  <si>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</si>
  <si>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</si>
  <si>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</si>
  <si>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</si>
  <si>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</si>
  <si>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</si>
  <si>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</si>
  <si>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</si>
  <si>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</si>
  <si>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</si>
  <si>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</si>
  <si>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</si>
  <si>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</si>
  <si>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</si>
  <si>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</si>
  <si>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</si>
  <si>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</si>
  <si>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</si>
  <si>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</si>
  <si>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</si>
  <si>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</si>
  <si>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</si>
  <si>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</si>
  <si>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</si>
  <si>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</si>
  <si>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</si>
  <si>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</si>
  <si>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</si>
  <si>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</si>
  <si>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</si>
  <si>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</si>
  <si>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</si>
  <si>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</si>
  <si>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</si>
  <si>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</si>
  <si>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</si>
  <si>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</si>
  <si>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</si>
  <si>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</si>
  <si>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</si>
  <si>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</si>
  <si>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</si>
  <si>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</si>
  <si>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</si>
  <si>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</si>
  <si>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</si>
  <si>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</si>
  <si>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</si>
  <si>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</si>
  <si>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</si>
  <si>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</si>
  <si>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</si>
  <si>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</si>
  <si>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</si>
  <si>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</si>
  <si>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</si>
  <si>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</si>
  <si>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</si>
  <si>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</si>
  <si>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</si>
  <si>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</si>
  <si>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</si>
  <si>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</si>
  <si>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</si>
  <si>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</si>
  <si>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</si>
  <si>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</si>
  <si>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</si>
  <si>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</si>
  <si>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</si>
  <si>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</si>
  <si>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</si>
  <si>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</si>
  <si>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</si>
  <si>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</si>
  <si>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</si>
  <si>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</si>
  <si>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</si>
  <si>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</si>
  <si>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</si>
  <si>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</si>
  <si>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</si>
  <si>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</si>
  <si>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</si>
  <si>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</si>
  <si>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</si>
  <si>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</si>
  <si>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</si>
  <si>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</si>
  <si>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</si>
  <si>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</si>
  <si>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</si>
  <si>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</si>
  <si>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</si>
  <si>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</si>
  <si>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</si>
  <si>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</si>
  <si>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</si>
  <si>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</si>
  <si>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</si>
  <si>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</si>
  <si>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</si>
  <si>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</si>
  <si>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</si>
  <si>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</si>
  <si>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</si>
  <si>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</si>
  <si>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</si>
  <si>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</si>
  <si>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</si>
  <si>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</si>
  <si>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</si>
  <si>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</si>
  <si>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</si>
  <si>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</si>
  <si>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</si>
  <si>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</si>
  <si>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</si>
  <si>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</si>
  <si>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</si>
  <si>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</si>
  <si>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</si>
  <si>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</si>
  <si>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</si>
  <si>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</si>
  <si>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</si>
  <si>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</si>
  <si>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</si>
  <si>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</si>
  <si>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</si>
  <si>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</si>
  <si>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</si>
  <si>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</si>
  <si>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</si>
  <si>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</si>
  <si>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</si>
  <si>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</si>
  <si>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</si>
  <si>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</si>
  <si>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</si>
  <si>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</si>
  <si>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</si>
  <si>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</si>
  <si>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</si>
  <si>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</si>
  <si>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</si>
  <si>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</si>
  <si>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</si>
  <si>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</si>
  <si>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</si>
  <si>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</si>
  <si>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</si>
  <si>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</si>
  <si>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</si>
  <si>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</si>
  <si>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</si>
  <si>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</si>
  <si>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</si>
  <si>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</si>
  <si>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</si>
  <si>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</si>
  <si>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</si>
  <si>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</si>
  <si>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</si>
  <si>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</si>
  <si>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</si>
  <si>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</si>
  <si>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</si>
  <si>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</si>
  <si>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</si>
  <si>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</si>
  <si>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</si>
  <si>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</si>
  <si>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</si>
  <si>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</si>
  <si>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</si>
  <si>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</si>
  <si>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</si>
  <si>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</si>
  <si>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</si>
  <si>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</si>
  <si>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</si>
  <si>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</si>
  <si>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</si>
  <si>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</si>
  <si>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</si>
  <si>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</si>
  <si>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</si>
  <si>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</si>
  <si>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</si>
  <si>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</si>
  <si>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</si>
  <si>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</si>
  <si>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</si>
  <si>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</si>
  <si>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</si>
  <si>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</si>
  <si>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</si>
  <si>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</si>
  <si>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</si>
  <si>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</si>
  <si>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</si>
  <si>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</si>
  <si>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</si>
  <si>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</si>
  <si>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</si>
  <si>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</si>
  <si>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</si>
  <si>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</si>
  <si>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</si>
  <si>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</si>
  <si>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</si>
  <si>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</si>
  <si>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</si>
  <si>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</si>
  <si>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</si>
  <si>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</si>
  <si>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</si>
  <si>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</si>
  <si>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</si>
  <si>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</si>
  <si>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</si>
  <si>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</si>
  <si>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</si>
  <si>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</si>
  <si>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</si>
  <si>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</si>
  <si>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</si>
  <si>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</si>
  <si>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</si>
  <si>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</si>
  <si>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</si>
  <si>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</si>
  <si>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</si>
  <si>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</si>
  <si>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</si>
  <si>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</si>
  <si>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</si>
  <si>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</si>
  <si>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</si>
  <si>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</si>
  <si>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</si>
  <si>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</si>
  <si>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</si>
  <si>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</si>
  <si>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</si>
  <si>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</si>
  <si>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</si>
  <si>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</si>
  <si>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</si>
  <si>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</si>
  <si>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</si>
  <si>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</si>
  <si>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</si>
  <si>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</si>
  <si>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</si>
  <si>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</si>
  <si>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</si>
  <si>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</si>
  <si>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</si>
  <si>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</si>
  <si>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</si>
  <si>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</si>
  <si>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</si>
  <si>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</si>
  <si>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</si>
  <si>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</si>
  <si>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</si>
  <si>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</si>
  <si>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</si>
  <si>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</si>
  <si>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</si>
  <si>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</si>
  <si>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</si>
  <si>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</si>
  <si>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</si>
  <si>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</si>
  <si>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</si>
  <si>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</si>
  <si>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</si>
  <si>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</si>
  <si>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</si>
  <si>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</si>
  <si>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</si>
  <si>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</si>
  <si>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</si>
  <si>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</si>
  <si>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</si>
  <si>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</si>
  <si>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</si>
  <si>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</si>
  <si>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</si>
  <si>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</si>
  <si>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</si>
  <si>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</si>
  <si>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</si>
  <si>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</si>
  <si>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</si>
  <si>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</si>
  <si>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</si>
  <si>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</si>
  <si>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</si>
  <si>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</si>
  <si>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</si>
  <si>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</si>
  <si>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</si>
  <si>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</si>
  <si>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</si>
  <si>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</si>
  <si>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</si>
  <si>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</si>
  <si>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</si>
  <si>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</si>
  <si>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</si>
  <si>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</si>
  <si>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</si>
  <si>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</si>
  <si>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</si>
  <si>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</si>
  <si>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</si>
  <si>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</si>
  <si>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</si>
  <si>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</si>
  <si>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</si>
  <si>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</si>
  <si>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</si>
  <si>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</si>
  <si>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</si>
  <si>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</si>
  <si>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</si>
  <si>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</si>
  <si>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</si>
  <si>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</si>
  <si>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</si>
  <si>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</si>
  <si>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</si>
  <si>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</si>
  <si>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</si>
  <si>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</si>
  <si>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</si>
  <si>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</si>
  <si>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</si>
  <si>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</si>
  <si>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</si>
  <si>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</si>
  <si>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</si>
  <si>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</si>
  <si>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</si>
  <si>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</si>
  <si>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</si>
  <si>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</si>
  <si>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</si>
  <si>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</si>
  <si>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</si>
  <si>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</si>
  <si>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</si>
  <si>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</si>
  <si>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</si>
  <si>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</si>
  <si>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</si>
  <si>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</si>
  <si>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</si>
  <si>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</si>
  <si>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</si>
  <si>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</si>
  <si>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</si>
  <si>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</si>
  <si>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</si>
  <si>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</si>
  <si>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</si>
  <si>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</si>
  <si>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</si>
  <si>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</si>
  <si>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</si>
  <si>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</si>
  <si>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</si>
  <si>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</si>
  <si>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</si>
  <si>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</si>
  <si>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</si>
  <si>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</si>
  <si>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</si>
  <si>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</si>
  <si>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</si>
  <si>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</si>
  <si>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</si>
  <si>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</si>
  <si>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</si>
  <si>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</si>
  <si>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</si>
  <si>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</si>
  <si>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</si>
  <si>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</si>
  <si>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</si>
  <si>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</si>
  <si>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</si>
  <si>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</si>
  <si>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</si>
  <si>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</si>
  <si>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</si>
  <si>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</si>
  <si>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</si>
  <si>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</si>
  <si>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</si>
  <si>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</si>
  <si>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</si>
  <si>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</si>
  <si>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</si>
  <si>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</si>
  <si>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</si>
  <si>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</si>
  <si>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</si>
  <si>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</si>
  <si>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</si>
  <si>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</si>
  <si>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</si>
  <si>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</si>
  <si>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</si>
  <si>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</si>
  <si>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</si>
  <si>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</si>
  <si>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</si>
  <si>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</si>
  <si>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</si>
  <si>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</si>
  <si>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</si>
  <si>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</si>
  <si>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</si>
  <si>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</si>
  <si>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</si>
  <si>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</si>
  <si>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</si>
  <si>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</si>
  <si>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</si>
  <si>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</si>
  <si>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</si>
  <si>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</si>
  <si>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</si>
  <si>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</si>
  <si>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</si>
  <si>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</si>
  <si>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</si>
  <si>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</si>
  <si>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</si>
  <si>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</si>
  <si>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</si>
  <si>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</si>
  <si>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</si>
  <si>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</si>
  <si>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</si>
  <si>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</si>
  <si>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</si>
  <si>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</si>
  <si>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</si>
  <si>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</si>
  <si>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</si>
  <si>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</si>
  <si>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</si>
  <si>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</si>
  <si>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</si>
  <si>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</si>
  <si>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</si>
  <si>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</si>
  <si>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</si>
  <si>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</si>
  <si>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</si>
  <si>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</si>
  <si>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</si>
  <si>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</si>
  <si>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</si>
  <si>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</si>
  <si>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</si>
  <si>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</si>
  <si>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</si>
  <si>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</si>
  <si>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</si>
  <si>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</si>
  <si>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</si>
  <si>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</si>
  <si>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</si>
  <si>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</si>
  <si>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</si>
  <si>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</si>
  <si>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</si>
  <si>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</si>
  <si>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</si>
  <si>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</si>
  <si>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</si>
  <si>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</si>
  <si>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</si>
  <si>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</si>
  <si>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</si>
  <si>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</si>
  <si>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</si>
  <si>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</si>
  <si>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</si>
  <si>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</si>
  <si>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</si>
  <si>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</si>
  <si>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</si>
  <si>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</si>
  <si>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</si>
  <si>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</si>
  <si>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</si>
  <si>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</si>
  <si>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</si>
  <si>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</si>
  <si>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</si>
  <si>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</si>
  <si>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</si>
  <si>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</si>
  <si>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</si>
  <si>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</si>
  <si>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</si>
  <si>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</si>
  <si>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</si>
  <si>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</si>
  <si>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</si>
  <si>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</si>
  <si>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</si>
  <si>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</si>
  <si>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</si>
  <si>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</si>
  <si>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</si>
  <si>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</si>
  <si>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</si>
  <si>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</si>
  <si>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</si>
  <si>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</si>
  <si>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</si>
  <si>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</si>
  <si>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</si>
  <si>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</si>
  <si>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</si>
  <si>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</si>
  <si>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</si>
  <si>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</si>
  <si>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</si>
  <si>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</si>
  <si>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</si>
  <si>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</si>
  <si>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</si>
  <si>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</si>
  <si>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</si>
  <si>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</si>
  <si>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</si>
  <si>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</si>
  <si>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</si>
  <si>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</si>
  <si>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</si>
  <si>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</si>
  <si>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</si>
  <si>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</si>
  <si>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</si>
  <si>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</si>
  <si>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</si>
  <si>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</si>
  <si>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</si>
  <si>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</si>
  <si>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</si>
  <si>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</si>
  <si>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</si>
  <si>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</si>
  <si>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</si>
  <si>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</si>
  <si>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</si>
  <si>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</si>
  <si>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</si>
  <si>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</si>
  <si>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</si>
  <si>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</si>
  <si>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</si>
  <si>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</si>
  <si>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</si>
  <si>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</si>
  <si>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</si>
  <si>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</si>
  <si>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</si>
  <si>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</si>
  <si>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</si>
  <si>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</si>
  <si>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</si>
  <si>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</si>
  <si>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</si>
  <si>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</si>
  <si>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</si>
  <si>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</si>
  <si>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</si>
  <si>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</si>
  <si>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</si>
  <si>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</si>
  <si>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</si>
  <si>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</si>
  <si>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</si>
  <si>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</si>
  <si>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</si>
  <si>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</si>
  <si>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</si>
  <si>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</si>
  <si>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</si>
  <si>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</si>
  <si>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</si>
  <si>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</si>
  <si>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</si>
  <si>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</si>
  <si>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</si>
  <si>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</si>
  <si>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</si>
  <si>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</si>
  <si>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</si>
  <si>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</si>
  <si>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</si>
  <si>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</si>
  <si>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</si>
  <si>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</si>
  <si>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</si>
  <si>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</si>
  <si>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</si>
  <si>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</si>
  <si>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</si>
  <si>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</si>
  <si>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</si>
  <si>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</si>
  <si>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</si>
  <si>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</si>
  <si>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</si>
  <si>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</si>
  <si>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</si>
  <si>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</si>
  <si>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</si>
  <si>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</si>
  <si>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</si>
  <si>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</si>
  <si>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</si>
  <si>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</si>
  <si>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</si>
  <si>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</si>
  <si>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</si>
  <si>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</si>
  <si>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</si>
  <si>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</si>
  <si>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</si>
  <si>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</si>
  <si>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</si>
  <si>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</si>
  <si>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</si>
  <si>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</si>
  <si>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</si>
  <si>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</si>
  <si>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</si>
  <si>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</si>
  <si>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</si>
  <si>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</si>
  <si>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</si>
  <si>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</si>
  <si>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</si>
  <si>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</si>
  <si>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</si>
  <si>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</si>
  <si>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</si>
  <si>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</si>
  <si>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</si>
  <si>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</si>
  <si>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</si>
  <si>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</si>
  <si>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</si>
  <si>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</si>
  <si>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</si>
  <si>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</si>
  <si>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</si>
  <si>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</si>
  <si>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</si>
  <si>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</si>
  <si>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</si>
  <si>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</si>
  <si>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</si>
  <si>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</si>
  <si>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</si>
  <si>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</si>
  <si>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</si>
  <si>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</si>
  <si>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</si>
  <si>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</si>
  <si>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</si>
  <si>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</si>
  <si>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</si>
  <si>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</si>
  <si>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</si>
  <si>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</si>
  <si>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</si>
  <si>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</si>
  <si>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</si>
  <si>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</si>
  <si>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</si>
  <si>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</si>
  <si>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</si>
  <si>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</si>
  <si>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</si>
  <si>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</si>
  <si>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</si>
  <si>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</si>
  <si>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</si>
  <si>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</si>
  <si>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</si>
  <si>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</si>
  <si>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</si>
  <si>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</si>
  <si>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</si>
  <si>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</si>
  <si>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</si>
  <si>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</si>
  <si>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</si>
  <si>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</si>
  <si>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</si>
  <si>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</si>
  <si>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</si>
  <si>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</si>
  <si>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</si>
  <si>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</si>
  <si>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</si>
  <si>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</si>
  <si>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</si>
  <si>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</si>
  <si>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</si>
  <si>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</si>
  <si>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</si>
  <si>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</si>
  <si>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</si>
  <si>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</si>
  <si>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</si>
  <si>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</si>
  <si>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</si>
  <si>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</si>
  <si>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</si>
  <si>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</si>
  <si>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</si>
  <si>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</si>
  <si>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</si>
  <si>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</si>
  <si>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</si>
  <si>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</si>
  <si>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</si>
  <si>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</si>
  <si>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</si>
  <si>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</si>
  <si>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</si>
  <si>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</si>
  <si>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</si>
  <si>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</si>
  <si>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</si>
  <si>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</si>
  <si>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</si>
  <si>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</si>
  <si>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</si>
  <si>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</si>
  <si>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</si>
  <si>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</si>
  <si>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</si>
  <si>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</si>
  <si>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</si>
  <si>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</si>
  <si>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</si>
  <si>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</si>
  <si>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</si>
  <si>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</si>
  <si>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</si>
  <si>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</si>
  <si>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</si>
  <si>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</si>
  <si>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</si>
  <si>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</si>
  <si>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</si>
  <si>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</si>
  <si>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</si>
  <si>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</si>
  <si>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</si>
  <si>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</si>
  <si>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</si>
  <si>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</si>
  <si>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</si>
  <si>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</si>
  <si>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</si>
  <si>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</si>
  <si>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</si>
  <si>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</si>
  <si>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</si>
  <si>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</si>
  <si>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</si>
  <si>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</si>
  <si>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</si>
  <si>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</si>
  <si>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</si>
  <si>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</si>
  <si>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</si>
  <si>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</si>
  <si>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</si>
  <si>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</si>
  <si>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</si>
  <si>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</si>
  <si>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</si>
  <si>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</si>
  <si>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</si>
  <si>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</si>
  <si>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</si>
  <si>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</si>
  <si>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</si>
  <si>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</si>
  <si>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</si>
  <si>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</si>
  <si>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</si>
  <si>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</si>
  <si>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</si>
  <si>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</si>
  <si>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</si>
  <si>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</si>
  <si>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</si>
  <si>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</si>
  <si>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</si>
  <si>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</si>
  <si>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</si>
  <si>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</si>
  <si>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</si>
  <si>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</si>
  <si>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</si>
  <si>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</si>
  <si>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</si>
  <si>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</si>
  <si>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</si>
  <si>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</si>
  <si>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</si>
  <si>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</si>
  <si>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</si>
  <si>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</si>
  <si>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</si>
  <si>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</si>
  <si>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</si>
  <si>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</si>
  <si>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</si>
  <si>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</si>
  <si>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</si>
  <si>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</si>
  <si>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</si>
  <si>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</si>
  <si>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</si>
  <si>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</si>
  <si>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</si>
  <si>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</si>
  <si>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</si>
  <si>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</si>
  <si>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</si>
  <si>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</si>
  <si>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</si>
  <si>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</si>
  <si>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</si>
  <si>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</si>
  <si>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</si>
  <si>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</si>
  <si>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</si>
  <si>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</si>
  <si>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</si>
  <si>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</si>
  <si>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</si>
  <si>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</si>
  <si>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</si>
  <si>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</si>
  <si>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</si>
  <si>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</si>
  <si>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</si>
  <si>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</si>
  <si>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</si>
  <si>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</si>
  <si>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</si>
  <si>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</si>
  <si>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</si>
  <si>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</si>
  <si>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</si>
  <si>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</si>
  <si>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</si>
  <si>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</si>
  <si>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</si>
  <si>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</si>
  <si>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</si>
  <si>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</si>
  <si>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</si>
  <si>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</si>
  <si>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</si>
  <si>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</si>
  <si>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</si>
  <si>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</si>
  <si>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</si>
  <si>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</si>
  <si>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</si>
  <si>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</si>
  <si>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</si>
  <si>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</si>
  <si>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</si>
  <si>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</si>
  <si>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</si>
  <si>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</si>
  <si>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</si>
  <si>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</si>
  <si>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</si>
  <si>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</si>
  <si>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</si>
  <si>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</si>
  <si>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</si>
  <si>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</si>
  <si>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</si>
  <si>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</si>
  <si>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</si>
  <si>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</si>
  <si>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</si>
  <si>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</si>
  <si>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</si>
  <si>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</si>
  <si>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</si>
  <si>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</si>
  <si>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</si>
  <si>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</si>
  <si>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</si>
  <si>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</si>
  <si>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</si>
  <si>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</si>
  <si>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</si>
  <si>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</si>
  <si>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</si>
  <si>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</si>
  <si>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</si>
  <si>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</si>
  <si>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</si>
  <si>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</si>
  <si>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</si>
  <si>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</si>
  <si>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</si>
  <si>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</si>
  <si>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</si>
  <si>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</si>
  <si>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</si>
  <si>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</si>
  <si>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</si>
  <si>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</si>
  <si>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</si>
  <si>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</si>
  <si>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</si>
  <si>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</si>
  <si>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</si>
  <si>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</si>
  <si>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</si>
  <si>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</si>
  <si>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</si>
  <si>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</si>
  <si>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</si>
  <si>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</si>
  <si>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</si>
  <si>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</si>
  <si>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</si>
  <si>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</si>
  <si>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</si>
  <si>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</si>
  <si>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</si>
  <si>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</si>
  <si>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</si>
  <si>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</si>
  <si>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</si>
  <si>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</si>
  <si>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</si>
  <si>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</si>
  <si>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</si>
  <si>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</si>
  <si>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</si>
  <si>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</si>
  <si>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</si>
  <si>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</si>
  <si>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</si>
  <si>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</si>
  <si>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</si>
  <si>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</si>
  <si>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</si>
  <si>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</si>
  <si>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</si>
  <si>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</si>
  <si>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</si>
  <si>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</si>
  <si>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</si>
  <si>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</si>
  <si>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</si>
  <si>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</si>
  <si>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</si>
  <si>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</si>
  <si>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</si>
  <si>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</si>
  <si>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</si>
  <si>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</si>
  <si>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</si>
  <si>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</si>
  <si>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</si>
  <si>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</si>
  <si>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</si>
  <si>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</si>
  <si>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</si>
  <si>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</si>
  <si>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</si>
  <si>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</si>
  <si>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</si>
  <si>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</si>
  <si>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</si>
  <si>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</si>
  <si>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</si>
  <si>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</si>
  <si>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</si>
  <si>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</si>
  <si>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</si>
  <si>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</si>
  <si>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</si>
  <si>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</si>
  <si>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</si>
  <si>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</si>
  <si>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</si>
  <si>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</si>
  <si>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</si>
  <si>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</si>
  <si>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</si>
  <si>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</si>
  <si>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</si>
  <si>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</si>
  <si>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</si>
  <si>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</si>
  <si>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</si>
  <si>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</si>
  <si>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</si>
  <si>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</si>
  <si>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</si>
  <si>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</si>
  <si>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</si>
  <si>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</si>
  <si>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</si>
  <si>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</si>
  <si>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</si>
  <si>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</si>
  <si>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</si>
  <si>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</si>
  <si>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</si>
  <si>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</si>
  <si>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</si>
  <si>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</si>
  <si>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</si>
  <si>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</si>
  <si>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</si>
  <si>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</si>
  <si>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</si>
  <si>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</si>
  <si>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</si>
  <si>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</si>
  <si>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</si>
  <si>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</si>
  <si>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</si>
  <si>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</si>
  <si>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</si>
  <si>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</si>
  <si>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</si>
  <si>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</si>
  <si>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</si>
  <si>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</si>
  <si>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</si>
  <si>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</si>
  <si>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</si>
  <si>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</si>
  <si>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</si>
  <si>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</si>
  <si>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</si>
  <si>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</si>
  <si>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</si>
  <si>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</si>
  <si>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</si>
  <si>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</si>
  <si>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</si>
  <si>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</si>
  <si>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</si>
  <si>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</si>
  <si>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</si>
  <si>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</si>
  <si>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</si>
  <si>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</si>
  <si>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</si>
  <si>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</si>
  <si>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</si>
  <si>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</si>
  <si>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</si>
  <si>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</si>
  <si>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</si>
  <si>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</si>
  <si>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</si>
  <si>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</si>
  <si>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</si>
  <si>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</si>
  <si>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</si>
  <si>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</si>
  <si>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</si>
  <si>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</si>
  <si>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</si>
  <si>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</si>
  <si>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</si>
  <si>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</si>
  <si>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</si>
  <si>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</si>
  <si>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</si>
  <si>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</si>
  <si>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</si>
  <si>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</si>
  <si>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</si>
  <si>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</si>
  <si>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</si>
  <si>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</si>
  <si>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</si>
  <si>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</si>
  <si>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</si>
  <si>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</si>
  <si>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</si>
  <si>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</si>
  <si>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</si>
  <si>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</si>
  <si>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</si>
  <si>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</si>
  <si>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</si>
  <si>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</si>
  <si>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</si>
  <si>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</si>
  <si>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</si>
  <si>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</si>
  <si>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</si>
  <si>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</si>
  <si>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</si>
  <si>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</si>
  <si>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</si>
  <si>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</si>
  <si>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</si>
  <si>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</si>
  <si>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</si>
  <si>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</si>
  <si>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</si>
  <si>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</si>
  <si>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</si>
  <si>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</si>
  <si>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</si>
  <si>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</si>
  <si>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</si>
  <si>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</si>
  <si>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</si>
  <si>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</si>
  <si>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</si>
  <si>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</si>
  <si>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</si>
  <si>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</si>
  <si>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</si>
  <si>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</si>
  <si>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</si>
  <si>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</si>
  <si>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</si>
  <si>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</si>
  <si>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</si>
  <si>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</si>
  <si>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</si>
  <si>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</si>
  <si>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</si>
  <si>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</si>
  <si>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</si>
  <si>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</si>
  <si>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</si>
  <si>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</si>
  <si>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</si>
  <si>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</si>
  <si>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</si>
  <si>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</si>
  <si>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</si>
  <si>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</si>
  <si>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</si>
  <si>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</si>
  <si>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</si>
  <si>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</si>
  <si>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</si>
  <si>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</si>
  <si>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</si>
  <si>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</si>
  <si>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</si>
  <si>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</si>
  <si>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</si>
  <si>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</si>
  <si>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</si>
  <si>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</si>
  <si>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</si>
  <si>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</si>
  <si>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</si>
  <si>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</si>
  <si>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</si>
  <si>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</si>
  <si>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</si>
  <si>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</si>
  <si>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</si>
  <si>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</si>
  <si>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</si>
  <si>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</si>
  <si>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</si>
  <si>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</si>
  <si>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</si>
  <si>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</si>
  <si>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</si>
  <si>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</si>
  <si>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</si>
  <si>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</si>
  <si>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</si>
  <si>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</si>
  <si>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</si>
  <si>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</si>
  <si>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</si>
  <si>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</si>
  <si>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</si>
  <si>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</si>
  <si>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</si>
  <si>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</si>
  <si>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</si>
  <si>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</si>
  <si>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</si>
  <si>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</si>
  <si>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</si>
  <si>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</si>
  <si>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</si>
  <si>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</si>
  <si>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</si>
  <si>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</si>
  <si>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</si>
  <si>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</si>
  <si>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</si>
  <si>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</si>
  <si>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</si>
  <si>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</si>
  <si>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</si>
  <si>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</si>
  <si>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</si>
  <si>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</si>
  <si>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</si>
  <si>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</si>
  <si>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</si>
  <si>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</si>
  <si>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</si>
  <si>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</si>
  <si>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</si>
  <si>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</si>
  <si>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</si>
  <si>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</si>
  <si>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</si>
  <si>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</si>
  <si>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</si>
  <si>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</si>
  <si>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</si>
  <si>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</si>
  <si>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</si>
  <si>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</si>
  <si>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</si>
  <si>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</si>
  <si>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</si>
  <si>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</si>
  <si>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</si>
  <si>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</si>
  <si>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</si>
  <si>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</si>
  <si>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</si>
  <si>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</si>
  <si>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</si>
  <si>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</si>
  <si>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</si>
  <si>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</si>
  <si>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</si>
  <si>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</si>
  <si>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</si>
  <si>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</si>
  <si>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</si>
  <si>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</si>
  <si>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</si>
  <si>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</si>
  <si>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</si>
  <si>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</si>
  <si>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</si>
  <si>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</si>
  <si>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</si>
  <si>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</si>
  <si>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</si>
  <si>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</si>
  <si>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</si>
  <si>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</si>
  <si>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</si>
  <si>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</si>
  <si>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</si>
  <si>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</si>
  <si>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</si>
  <si>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</si>
  <si>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</si>
  <si>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</si>
  <si>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</si>
  <si>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</si>
  <si>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</si>
  <si>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</si>
  <si>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</si>
  <si>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</si>
  <si>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</si>
  <si>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</si>
  <si>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</si>
  <si>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</si>
  <si>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</si>
  <si>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</si>
  <si>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</si>
  <si>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</si>
  <si>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</si>
  <si>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</si>
  <si>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</si>
  <si>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</si>
  <si>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</si>
  <si>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</si>
  <si>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</si>
  <si>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</si>
  <si>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</si>
  <si>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</si>
  <si>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</si>
  <si>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</si>
  <si>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</si>
  <si>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</si>
  <si>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</si>
  <si>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</si>
  <si>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</si>
  <si>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</si>
  <si>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</si>
  <si>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</si>
  <si>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</si>
  <si>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</si>
  <si>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</si>
  <si>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</si>
  <si>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</si>
  <si>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</si>
  <si>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</si>
  <si>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</si>
  <si>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</si>
  <si>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</si>
  <si>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</si>
  <si>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</si>
  <si>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</si>
  <si>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</si>
  <si>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</si>
  <si>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</si>
  <si>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</si>
  <si>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</si>
  <si>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</si>
  <si>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</si>
  <si>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</si>
  <si>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</si>
  <si>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</si>
  <si>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</si>
  <si>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</si>
  <si>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</si>
  <si>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</si>
  <si>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</si>
  <si>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</si>
  <si>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</si>
  <si>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</si>
  <si>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</si>
  <si>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</si>
  <si>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</si>
  <si>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</si>
  <si>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</si>
  <si>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</si>
  <si>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</si>
  <si>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</si>
  <si>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</si>
  <si>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</si>
  <si>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</si>
  <si>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</si>
  <si>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</si>
  <si>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</si>
  <si>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</si>
  <si>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</si>
  <si>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</si>
  <si>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</si>
  <si>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</si>
  <si>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</si>
  <si>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</si>
  <si>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</si>
  <si>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</si>
  <si>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</si>
  <si>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</si>
  <si>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</si>
  <si>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</si>
  <si>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</si>
  <si>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</si>
  <si>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</si>
  <si>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</si>
  <si>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</si>
  <si>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</si>
  <si>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</si>
  <si>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</si>
  <si>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</si>
  <si>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</si>
  <si>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</si>
  <si>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</si>
  <si>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</si>
  <si>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</si>
  <si>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</si>
  <si>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</si>
  <si>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</si>
  <si>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</si>
  <si>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</si>
  <si>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</si>
  <si>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</si>
  <si>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</si>
  <si>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</si>
  <si>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</si>
  <si>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</si>
  <si>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</si>
  <si>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</si>
  <si>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</si>
  <si>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</si>
  <si>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</si>
  <si>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</si>
  <si>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</si>
  <si>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</si>
  <si>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</si>
  <si>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</si>
  <si>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</si>
  <si>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</si>
  <si>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</si>
  <si>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</si>
  <si>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</si>
  <si>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</si>
  <si>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</si>
  <si>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</si>
  <si>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</si>
  <si>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</si>
  <si>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</si>
  <si>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</si>
  <si>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</si>
  <si>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</si>
  <si>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</si>
  <si>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</si>
  <si>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</si>
  <si>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</si>
  <si>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</si>
  <si>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</si>
  <si>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</si>
  <si>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</si>
  <si>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</si>
  <si>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</si>
  <si>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</si>
  <si>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</si>
  <si>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</si>
  <si>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</si>
  <si>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</si>
  <si>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</si>
  <si>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</si>
  <si>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</si>
  <si>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</si>
  <si>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</si>
  <si>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</si>
  <si>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</si>
  <si>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</si>
  <si>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</si>
  <si>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</si>
  <si>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</si>
  <si>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</si>
  <si>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</si>
  <si>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</si>
  <si>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</si>
  <si>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</si>
  <si>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</si>
  <si>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</si>
  <si>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</si>
  <si>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</si>
  <si>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</si>
  <si>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</si>
  <si>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</si>
  <si>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</si>
  <si>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</si>
  <si>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</si>
  <si>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</si>
  <si>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</si>
  <si>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</si>
  <si>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</si>
  <si>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</si>
  <si>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</si>
  <si>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</si>
  <si>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</si>
  <si>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</si>
  <si>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</si>
  <si>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</si>
  <si>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</si>
  <si>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</si>
  <si>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</si>
  <si>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</si>
  <si>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</si>
  <si>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</si>
  <si>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</si>
  <si>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</si>
  <si>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</si>
  <si>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</si>
  <si>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</si>
  <si>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</si>
  <si>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</si>
  <si>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</si>
  <si>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</si>
  <si>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</si>
  <si>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</si>
  <si>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</si>
  <si>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</si>
  <si>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</si>
  <si>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</si>
  <si>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</si>
  <si>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</si>
  <si>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</si>
  <si>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</si>
  <si>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</si>
  <si>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</si>
  <si>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</si>
  <si>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</si>
  <si>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</si>
  <si>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</si>
  <si>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</si>
  <si>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</si>
  <si>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</si>
  <si>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</si>
  <si>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</si>
  <si>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</si>
  <si>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</si>
  <si>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</si>
  <si>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</si>
  <si>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</si>
  <si>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</si>
  <si>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</si>
  <si>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</si>
  <si>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</si>
  <si>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</si>
  <si>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</si>
  <si>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</si>
  <si>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</si>
  <si>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</si>
  <si>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</si>
  <si>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</si>
  <si>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</si>
  <si>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</si>
  <si>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</si>
  <si>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</si>
  <si>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</si>
  <si>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</si>
  <si>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</si>
  <si>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</si>
  <si>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</si>
  <si>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</si>
  <si>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</si>
  <si>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</si>
  <si>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</si>
  <si>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</si>
  <si>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</si>
  <si>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</si>
  <si>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</si>
  <si>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</si>
  <si>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</si>
  <si>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</si>
  <si>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</si>
  <si>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</si>
  <si>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</si>
  <si>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</si>
  <si>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</si>
  <si>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</si>
  <si>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</si>
  <si>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</si>
  <si>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</si>
  <si>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</si>
  <si>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</si>
  <si>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</si>
  <si>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</si>
  <si>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</si>
  <si>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</si>
  <si>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</si>
  <si>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</si>
  <si>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</si>
  <si>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</si>
  <si>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</si>
  <si>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</si>
  <si>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</si>
  <si>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</si>
  <si>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</si>
  <si>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</si>
  <si>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</si>
  <si>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</si>
  <si>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</si>
  <si>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</si>
  <si>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</si>
  <si>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</si>
  <si>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</si>
  <si>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</si>
  <si>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</si>
  <si>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</si>
  <si>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</si>
  <si>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</si>
  <si>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</si>
  <si>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</si>
  <si>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</si>
  <si>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</si>
  <si>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</si>
  <si>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</si>
  <si>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</si>
  <si>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</si>
  <si>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</si>
  <si>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</si>
  <si>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</si>
  <si>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</si>
  <si>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</si>
  <si>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</si>
  <si>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</si>
  <si>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</si>
  <si>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</si>
  <si>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</si>
  <si>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</si>
  <si>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</si>
  <si>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</si>
  <si>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</si>
  <si>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</si>
  <si>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</si>
  <si>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</si>
  <si>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</si>
  <si>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</si>
  <si>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</si>
  <si>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</si>
  <si>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</si>
  <si>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</si>
  <si>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</si>
  <si>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</si>
  <si>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</si>
  <si>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</si>
  <si>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</si>
  <si>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</si>
  <si>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</si>
  <si>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</si>
  <si>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</si>
  <si>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</si>
  <si>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</si>
  <si>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</si>
  <si>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</si>
  <si>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</si>
  <si>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</si>
  <si>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</si>
  <si>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</si>
  <si>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</si>
  <si>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</si>
  <si>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</si>
  <si>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</si>
  <si>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</si>
  <si>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</si>
  <si>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</si>
  <si>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</si>
  <si>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</si>
  <si>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</si>
  <si>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</si>
  <si>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</si>
  <si>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</si>
  <si>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</si>
  <si>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</si>
  <si>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</si>
  <si>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</si>
  <si>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</si>
  <si>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</si>
  <si>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</si>
  <si>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</si>
  <si>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</si>
  <si>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</si>
  <si>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</si>
  <si>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</si>
  <si>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</si>
  <si>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</si>
  <si>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</si>
  <si>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</si>
  <si>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</si>
  <si>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</si>
  <si>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</si>
  <si>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</si>
  <si>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</si>
  <si>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</si>
  <si>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</si>
  <si>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</si>
  <si>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</si>
  <si>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</si>
  <si>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</si>
  <si>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</si>
  <si>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</si>
  <si>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</si>
  <si>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</si>
  <si>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</si>
  <si>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</si>
  <si>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</si>
  <si>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</si>
  <si>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</si>
  <si>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</si>
  <si>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</si>
  <si>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</si>
  <si>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</si>
  <si>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</si>
  <si>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</si>
  <si>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</si>
  <si>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</si>
  <si>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</si>
  <si>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</si>
  <si>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</si>
  <si>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</si>
  <si>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</si>
  <si>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</si>
  <si>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</si>
  <si>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</si>
  <si>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</si>
  <si>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</si>
  <si>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</si>
  <si>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</si>
  <si>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</si>
  <si>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</si>
  <si>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</si>
  <si>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</si>
  <si>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</si>
  <si>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</si>
  <si>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</si>
  <si>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</si>
  <si>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</si>
  <si>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</si>
  <si>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</si>
  <si>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</si>
  <si>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</si>
  <si>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</si>
  <si>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</si>
  <si>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</si>
  <si>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</si>
  <si>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</si>
  <si>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</si>
  <si>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</si>
  <si>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</si>
  <si>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</si>
  <si>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</si>
  <si>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</si>
  <si>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</si>
  <si>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</si>
  <si>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</si>
  <si>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</si>
  <si>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</si>
  <si>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</si>
  <si>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</si>
  <si>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</si>
  <si>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</si>
  <si>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</si>
  <si>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</si>
  <si>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</si>
  <si>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</si>
  <si>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</si>
  <si>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</si>
  <si>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</si>
  <si>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</si>
  <si>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</si>
  <si>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</si>
  <si>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</si>
  <si>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</si>
  <si>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</si>
  <si>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</si>
  <si>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</si>
  <si>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</si>
  <si>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</si>
  <si>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</si>
  <si>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</si>
  <si>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</si>
  <si>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</si>
  <si>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</si>
  <si>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</si>
  <si>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</si>
  <si>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</si>
  <si>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</si>
  <si>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</si>
  <si>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</si>
  <si>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</si>
  <si>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</si>
  <si>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</si>
  <si>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</si>
  <si>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</si>
  <si>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</si>
  <si>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</si>
  <si>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</si>
  <si>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</si>
  <si>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</si>
  <si>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</si>
  <si>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</si>
  <si>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</si>
  <si>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</si>
  <si>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</si>
  <si>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</si>
  <si>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</si>
  <si>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</si>
  <si>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</si>
  <si>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</si>
  <si>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</si>
  <si>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</si>
  <si>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</si>
  <si>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</si>
  <si>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</si>
  <si>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</si>
  <si>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</si>
  <si>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</si>
  <si>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</si>
  <si>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</si>
  <si>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</si>
  <si>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</si>
  <si>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</si>
  <si>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</si>
  <si>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</si>
  <si>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</si>
  <si>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</si>
  <si>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</si>
  <si>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</si>
  <si>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</si>
  <si>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</si>
  <si>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</si>
  <si>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</si>
  <si>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</si>
  <si>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</si>
  <si>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</si>
  <si>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</si>
  <si>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</si>
  <si>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</si>
  <si>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</si>
  <si>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</si>
  <si>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</si>
  <si>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</si>
  <si>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</si>
  <si>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</si>
  <si>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</si>
  <si>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</si>
  <si>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</si>
  <si>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</si>
  <si>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</si>
  <si>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</si>
  <si>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</si>
  <si>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</si>
  <si>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</si>
  <si>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</si>
  <si>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</si>
  <si>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</si>
  <si>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</si>
  <si>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</si>
  <si>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</si>
  <si>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</si>
  <si>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</si>
  <si>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</si>
  <si>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</si>
  <si>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</si>
  <si>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</si>
  <si>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</si>
  <si>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</si>
  <si>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</si>
  <si>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</si>
  <si>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</si>
  <si>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</si>
  <si>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</si>
  <si>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</si>
  <si>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</si>
  <si>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</si>
  <si>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</si>
  <si>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</si>
  <si>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</si>
  <si>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</si>
  <si>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</si>
  <si>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</si>
  <si>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</si>
  <si>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</si>
  <si>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</si>
  <si>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</si>
  <si>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</si>
  <si>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</si>
  <si>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</si>
  <si>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</si>
  <si>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</si>
  <si>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</si>
  <si>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</si>
  <si>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</si>
  <si>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</si>
  <si>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</si>
  <si>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</si>
  <si>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</si>
  <si>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</si>
  <si>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</si>
  <si>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</si>
  <si>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</si>
  <si>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</si>
  <si>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</si>
  <si>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</si>
  <si>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</si>
  <si>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</si>
  <si>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</si>
  <si>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</si>
  <si>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</si>
  <si>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</si>
  <si>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</si>
  <si>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</si>
  <si>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</si>
  <si>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</si>
  <si>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</si>
  <si>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</si>
  <si>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</si>
  <si>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</si>
  <si>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</si>
  <si>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</si>
  <si>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</si>
  <si>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</si>
  <si>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</si>
  <si>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</si>
  <si>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</si>
  <si>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</si>
  <si>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</si>
  <si>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</si>
  <si>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</si>
  <si>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</si>
  <si>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</si>
  <si>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</si>
  <si>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</si>
  <si>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</si>
  <si>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</si>
  <si>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</si>
  <si>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</si>
  <si>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</si>
  <si>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</si>
  <si>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</si>
  <si>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</si>
  <si>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</si>
  <si>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</si>
  <si>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</si>
  <si>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</si>
  <si>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</si>
  <si>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</si>
  <si>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</si>
  <si>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</si>
  <si>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</si>
  <si>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</si>
  <si>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</si>
  <si>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</si>
  <si>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</si>
  <si>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</si>
  <si>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</si>
  <si>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</si>
  <si>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</si>
  <si>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</si>
  <si>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</si>
  <si>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</si>
  <si>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</si>
  <si>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</si>
  <si>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</si>
  <si>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</si>
  <si>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</si>
  <si>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</si>
  <si>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</si>
  <si>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</si>
  <si>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</si>
  <si>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</si>
  <si>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</si>
  <si>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</si>
  <si>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</si>
  <si>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</si>
  <si>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</si>
  <si>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</si>
  <si>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</si>
  <si>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</si>
  <si>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</si>
  <si>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</si>
  <si>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</si>
  <si>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</si>
  <si>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</si>
  <si>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</si>
  <si>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</si>
  <si>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</si>
  <si>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</si>
  <si>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</si>
  <si>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</si>
  <si>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</si>
  <si>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</si>
  <si>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</si>
  <si>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</si>
  <si>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</si>
  <si>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</si>
  <si>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</si>
  <si>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</si>
  <si>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</si>
  <si>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</si>
  <si>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</si>
  <si>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</si>
  <si>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</si>
  <si>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</si>
  <si>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</si>
  <si>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</si>
  <si>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</si>
  <si>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</si>
  <si>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</si>
  <si>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</si>
  <si>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</si>
  <si>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</si>
  <si>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</si>
  <si>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</si>
  <si>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</si>
  <si>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</si>
  <si>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</si>
  <si>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</si>
  <si>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</si>
  <si>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</si>
  <si>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</si>
  <si>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</si>
  <si>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</si>
  <si>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</si>
  <si>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</si>
  <si>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</si>
  <si>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</si>
  <si>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</si>
  <si>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</si>
  <si>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</si>
  <si>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</si>
  <si>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</si>
  <si>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</si>
  <si>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</si>
  <si>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</si>
  <si>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</si>
  <si>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</si>
  <si>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</si>
  <si>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</si>
  <si>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</si>
  <si>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</si>
  <si>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</si>
  <si>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</si>
  <si>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</si>
  <si>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</si>
  <si>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</si>
  <si>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</si>
  <si>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</si>
  <si>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</si>
  <si>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</si>
  <si>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</si>
  <si>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</si>
  <si>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</si>
  <si>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</si>
  <si>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</si>
  <si>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</si>
  <si>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</si>
  <si>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</si>
  <si>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</si>
  <si>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</si>
  <si>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</si>
  <si>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</si>
  <si>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</si>
  <si>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</si>
  <si>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</si>
  <si>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</si>
  <si>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</si>
  <si>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</si>
  <si>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</si>
  <si>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</si>
  <si>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</si>
  <si>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</si>
  <si>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</si>
  <si>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</si>
  <si>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</si>
  <si>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</si>
  <si>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</si>
  <si>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</si>
  <si>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</si>
  <si>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</si>
  <si>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</si>
  <si>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</si>
  <si>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</si>
  <si>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</si>
  <si>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</si>
  <si>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</si>
  <si>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</si>
  <si>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</si>
  <si>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</si>
  <si>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</si>
  <si>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</si>
  <si>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</si>
  <si>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</si>
  <si>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</si>
  <si>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</si>
  <si>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</si>
  <si>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</si>
  <si>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</si>
  <si>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</si>
  <si>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</si>
  <si>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</si>
  <si>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</si>
  <si>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</si>
  <si>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</si>
  <si>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</si>
  <si>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</si>
  <si>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</si>
  <si>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</si>
  <si>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</si>
  <si>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</si>
  <si>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</si>
  <si>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</si>
  <si>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</si>
  <si>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</si>
  <si>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</si>
  <si>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</si>
  <si>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</si>
  <si>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</si>
  <si>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</si>
  <si>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</si>
  <si>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</si>
  <si>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</si>
  <si>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</si>
  <si>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</si>
  <si>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</si>
  <si>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</si>
  <si>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</si>
  <si>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</si>
  <si>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</si>
  <si>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</si>
  <si>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</si>
  <si>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</si>
  <si>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</si>
  <si>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</si>
  <si>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</si>
  <si>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</si>
  <si>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</si>
  <si>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</si>
  <si>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</si>
  <si>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</si>
  <si>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</si>
  <si>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</si>
  <si>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</si>
  <si>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</si>
  <si>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</si>
  <si>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</si>
  <si>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</si>
  <si>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</si>
  <si>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</si>
  <si>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</si>
  <si>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</si>
  <si>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</si>
  <si>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</si>
  <si>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</si>
  <si>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</si>
  <si>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</si>
  <si>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</si>
  <si>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</si>
  <si>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</si>
  <si>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</si>
  <si>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</si>
  <si>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</si>
  <si>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</si>
  <si>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</si>
  <si>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</si>
  <si>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</si>
  <si>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</si>
  <si>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</si>
  <si>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</si>
  <si>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</si>
  <si>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</si>
  <si>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</si>
  <si>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</si>
  <si>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</si>
  <si>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</si>
  <si>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</si>
  <si>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</si>
  <si>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</si>
  <si>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</si>
  <si>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</si>
  <si>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</si>
  <si>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</si>
  <si>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</si>
  <si>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</si>
  <si>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</si>
  <si>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</si>
  <si>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</si>
  <si>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</si>
  <si>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</si>
  <si>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</si>
  <si>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</si>
  <si>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</si>
  <si>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</si>
  <si>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</si>
  <si>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</si>
  <si>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</si>
  <si>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</si>
  <si>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</si>
  <si>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</si>
  <si>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</si>
  <si>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</si>
  <si>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</si>
  <si>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</si>
  <si>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</si>
  <si>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</si>
  <si>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</si>
  <si>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</si>
  <si>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</si>
  <si>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</si>
  <si>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</si>
  <si>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</si>
  <si>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</si>
  <si>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</si>
  <si>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</si>
  <si>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</si>
  <si>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</si>
  <si>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</si>
  <si>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</si>
  <si>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</si>
  <si>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</si>
  <si>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</si>
  <si>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</si>
  <si>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</si>
  <si>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</si>
  <si>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</si>
  <si>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</si>
  <si>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</si>
  <si>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</si>
  <si>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</si>
  <si>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</si>
  <si>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</si>
  <si>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</si>
  <si>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</si>
  <si>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</si>
  <si>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</si>
  <si>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</si>
  <si>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</si>
  <si>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</si>
  <si>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</si>
  <si>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</si>
  <si>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</si>
  <si>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</si>
  <si>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</si>
  <si>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</si>
  <si>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</si>
  <si>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</si>
  <si>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</si>
  <si>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</si>
  <si>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</si>
  <si>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</si>
  <si>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</si>
  <si>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</si>
  <si>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</si>
  <si>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</si>
  <si>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</si>
  <si>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</si>
  <si>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</si>
  <si>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</si>
  <si>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</si>
  <si>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</si>
  <si>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</si>
  <si>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</si>
  <si>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</si>
  <si>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</si>
  <si>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</si>
  <si>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</si>
  <si>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</si>
  <si>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</si>
  <si>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</si>
  <si>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</si>
  <si>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</si>
  <si>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</si>
  <si>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</si>
  <si>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</si>
  <si>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</si>
  <si>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</si>
  <si>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</si>
  <si>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</si>
  <si>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</si>
  <si>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</si>
  <si>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</si>
  <si>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</si>
  <si>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</si>
  <si>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</si>
  <si>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</si>
  <si>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</si>
  <si>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</si>
  <si>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</si>
  <si>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</si>
  <si>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</si>
  <si>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</si>
  <si>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</si>
  <si>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</si>
  <si>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</si>
  <si>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</si>
  <si>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</si>
  <si>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</si>
  <si>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</si>
  <si>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</si>
  <si>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</si>
  <si>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</si>
  <si>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</si>
  <si>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</si>
  <si>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</si>
  <si>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</si>
  <si>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</si>
  <si>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</si>
  <si>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</si>
  <si>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</si>
  <si>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</si>
  <si>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</si>
  <si>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</si>
  <si>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</si>
  <si>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</si>
  <si>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</si>
  <si>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</si>
  <si>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</si>
  <si>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</si>
  <si>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</si>
  <si>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</si>
  <si>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</si>
  <si>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</si>
  <si>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</si>
  <si>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</si>
  <si>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</si>
  <si>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</si>
  <si>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</si>
  <si>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</si>
  <si>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</si>
  <si>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</si>
  <si>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</si>
  <si>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</si>
  <si>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</si>
  <si>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</si>
  <si>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</si>
  <si>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</si>
  <si>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</si>
  <si>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</si>
  <si>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</si>
  <si>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</si>
  <si>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</si>
  <si>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</si>
  <si>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</si>
  <si>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</si>
  <si>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</si>
  <si>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</si>
  <si>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</si>
  <si>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</si>
  <si>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</si>
  <si>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</si>
  <si>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</si>
  <si>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</si>
  <si>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</si>
  <si>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</si>
  <si>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</si>
  <si>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</si>
  <si>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</si>
  <si>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</si>
  <si>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</si>
  <si>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</si>
  <si>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</si>
  <si>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</si>
  <si>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</si>
  <si>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</si>
  <si>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</si>
  <si>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</si>
  <si>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</si>
  <si>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</si>
  <si>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</si>
  <si>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</si>
  <si>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</si>
  <si>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</si>
  <si>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</si>
  <si>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</si>
  <si>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</si>
  <si>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</si>
  <si>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</si>
  <si>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</si>
  <si>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</si>
  <si>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</si>
  <si>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</si>
  <si>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</si>
  <si>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</si>
  <si>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</si>
  <si>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</si>
  <si>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</si>
  <si>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</si>
  <si>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</si>
  <si>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</si>
  <si>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</si>
  <si>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</si>
  <si>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</si>
  <si>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</si>
  <si>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</si>
  <si>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</si>
  <si>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</si>
  <si>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</si>
  <si>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</si>
  <si>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</si>
  <si>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</si>
  <si>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</si>
  <si>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</si>
  <si>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</si>
  <si>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</si>
  <si>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</si>
  <si>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</si>
  <si>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</si>
  <si>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</si>
  <si>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</si>
  <si>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</si>
  <si>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</si>
  <si>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</si>
  <si>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</si>
  <si>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</si>
  <si>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</si>
  <si>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</si>
  <si>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</si>
  <si>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</si>
  <si>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</si>
  <si>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</si>
  <si>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</si>
  <si>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</si>
  <si>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</si>
  <si>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</si>
  <si>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</si>
  <si>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</si>
  <si>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</si>
  <si>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</si>
  <si>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</si>
  <si>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</si>
  <si>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</si>
  <si>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</si>
  <si>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</si>
  <si>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</si>
  <si>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</si>
  <si>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</si>
  <si>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</si>
  <si>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</si>
  <si>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</si>
  <si>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</si>
  <si>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</si>
  <si>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</si>
  <si>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</si>
  <si>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</si>
  <si>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</si>
  <si>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</si>
  <si>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</si>
  <si>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</si>
  <si>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</si>
  <si>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</si>
  <si>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</si>
  <si>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</si>
  <si>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</si>
  <si>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</si>
  <si>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</si>
  <si>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</si>
  <si>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</si>
  <si>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</si>
  <si>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</si>
  <si>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</si>
  <si>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</si>
  <si>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</si>
  <si>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</si>
  <si>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</si>
  <si>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</si>
  <si>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</si>
  <si>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</si>
  <si>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</si>
  <si>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</si>
  <si>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</si>
  <si>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</si>
  <si>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</si>
  <si>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</si>
  <si>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</si>
  <si>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</si>
  <si>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</si>
  <si>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</si>
  <si>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</si>
  <si>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</si>
  <si>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</si>
  <si>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</si>
  <si>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</si>
  <si>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</si>
  <si>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</si>
  <si>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</si>
  <si>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</si>
  <si>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</si>
  <si>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</si>
  <si>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</si>
  <si>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</si>
  <si>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</si>
  <si>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</si>
  <si>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</si>
  <si>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</si>
  <si>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</si>
  <si>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</si>
  <si>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</si>
  <si>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</si>
  <si>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</si>
  <si>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</si>
  <si>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</si>
  <si>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</si>
  <si>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</si>
  <si>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</si>
  <si>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</si>
  <si>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</si>
  <si>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</si>
  <si>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</si>
  <si>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</si>
  <si>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</si>
  <si>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</si>
  <si>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</si>
  <si>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</si>
  <si>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</si>
  <si>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</si>
  <si>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</si>
  <si>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</si>
  <si>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</si>
  <si>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</si>
  <si>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</si>
  <si>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</si>
  <si>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</si>
  <si>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</si>
  <si>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</si>
  <si>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</si>
  <si>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</si>
  <si>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</si>
  <si>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</si>
  <si>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</si>
  <si>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</si>
  <si>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</si>
  <si>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</si>
  <si>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</si>
  <si>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</si>
  <si>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</si>
  <si>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</si>
  <si>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</si>
  <si>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</si>
  <si>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</si>
  <si>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</si>
  <si>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</si>
  <si>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</si>
  <si>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</si>
  <si>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</si>
  <si>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</si>
  <si>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</si>
  <si>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</si>
  <si>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</si>
  <si>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</si>
  <si>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</si>
  <si>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</si>
  <si>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</si>
  <si>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</si>
  <si>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</si>
  <si>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</si>
  <si>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</si>
  <si>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</si>
  <si>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</si>
  <si>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</si>
  <si>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</si>
  <si>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</si>
  <si>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</si>
  <si>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</si>
  <si>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</si>
  <si>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</si>
  <si>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</si>
  <si>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</si>
  <si>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</si>
  <si>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</si>
  <si>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</si>
  <si>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</si>
  <si>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</si>
  <si>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</si>
  <si>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</si>
  <si>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</si>
  <si>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</si>
  <si>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</si>
  <si>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</si>
  <si>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</si>
  <si>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</si>
  <si>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</si>
  <si>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</si>
  <si>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</si>
  <si>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</si>
  <si>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</si>
  <si>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</si>
  <si>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</si>
  <si>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</si>
  <si>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</si>
  <si>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</si>
  <si>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</si>
  <si>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</si>
  <si>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</si>
  <si>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</si>
  <si>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</si>
  <si>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</si>
  <si>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</si>
  <si>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</si>
  <si>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</si>
  <si>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</si>
  <si>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</si>
  <si>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</si>
  <si>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</si>
  <si>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</si>
  <si>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</si>
  <si>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</si>
  <si>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</si>
  <si>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</si>
  <si>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</si>
  <si>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</si>
  <si>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</si>
  <si>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</si>
  <si>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</si>
  <si>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</si>
  <si>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</si>
  <si>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</si>
  <si>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</si>
  <si>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</si>
  <si>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</si>
  <si>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</si>
  <si>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</si>
  <si>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</si>
  <si>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</si>
  <si>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</si>
  <si>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</si>
  <si>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</si>
  <si>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</si>
  <si>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</si>
  <si>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</si>
  <si>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</si>
  <si>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</si>
  <si>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</si>
  <si>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</si>
  <si>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</si>
  <si>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</si>
  <si>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</si>
  <si>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</si>
  <si>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</si>
  <si>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</si>
  <si>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</si>
  <si>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</si>
  <si>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</si>
  <si>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</si>
  <si>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</si>
  <si>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</si>
  <si>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</si>
  <si>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</si>
  <si>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</si>
  <si>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</si>
  <si>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</si>
  <si>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</si>
  <si>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</si>
  <si>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</si>
  <si>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</si>
  <si>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</si>
  <si>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</si>
  <si>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</si>
  <si>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</si>
  <si>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</si>
  <si>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</si>
  <si>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</si>
  <si>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</si>
  <si>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</si>
  <si>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</si>
  <si>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</si>
  <si>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</si>
  <si>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</si>
  <si>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</si>
  <si>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</si>
  <si>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</si>
  <si>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</si>
  <si>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</si>
  <si>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</si>
  <si>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</si>
  <si>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</si>
  <si>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</si>
  <si>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</si>
  <si>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</si>
  <si>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</si>
  <si>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</si>
  <si>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</si>
  <si>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</si>
  <si>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</si>
  <si>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</si>
  <si>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</si>
  <si>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</si>
  <si>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</si>
  <si>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</si>
  <si>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</si>
  <si>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</si>
  <si>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</si>
  <si>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</si>
  <si>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</si>
  <si>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</si>
  <si>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</si>
  <si>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</si>
  <si>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</si>
  <si>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</si>
  <si>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</si>
  <si>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</si>
  <si>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</si>
  <si>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</si>
  <si>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</si>
  <si>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</si>
  <si>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</si>
  <si>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</si>
  <si>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</si>
  <si>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</si>
  <si>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</si>
  <si>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</si>
  <si>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</si>
  <si>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</si>
  <si>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</si>
  <si>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</si>
  <si>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</si>
  <si>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</si>
  <si>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</si>
  <si>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</si>
  <si>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</si>
  <si>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</si>
  <si>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</si>
  <si>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</si>
  <si>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</si>
  <si>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</si>
  <si>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</si>
  <si>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</si>
  <si>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</si>
  <si>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</si>
  <si>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</si>
  <si>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</si>
  <si>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</si>
  <si>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</si>
  <si>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</si>
  <si>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</si>
  <si>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</si>
  <si>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</si>
  <si>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</si>
  <si>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</si>
  <si>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</si>
  <si>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</si>
  <si>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</si>
  <si>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</si>
  <si>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</si>
  <si>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</si>
  <si>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</si>
  <si>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</si>
  <si>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</si>
  <si>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</si>
  <si>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</si>
  <si>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</si>
  <si>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</si>
  <si>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</si>
  <si>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</si>
  <si>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</si>
  <si>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</si>
  <si>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</si>
  <si>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</si>
  <si>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</si>
  <si>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</si>
  <si>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</si>
  <si>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</si>
  <si>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</si>
  <si>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</si>
  <si>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</si>
  <si>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</si>
  <si>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</si>
  <si>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</si>
  <si>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</si>
  <si>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</si>
  <si>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</si>
  <si>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</si>
  <si>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</si>
  <si>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</si>
  <si>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</si>
  <si>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</si>
  <si>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</si>
  <si>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</si>
  <si>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</si>
  <si>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</si>
  <si>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</si>
  <si>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</si>
  <si>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</si>
  <si>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</si>
  <si>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</si>
  <si>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</si>
  <si>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</si>
  <si>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</si>
  <si>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</si>
  <si>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</si>
  <si>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</si>
  <si>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</si>
  <si>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</si>
  <si>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</si>
  <si>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</si>
  <si>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</si>
  <si>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</si>
  <si>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</si>
  <si>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</si>
  <si>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</si>
  <si>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</si>
  <si>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</si>
  <si>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</si>
  <si>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</si>
  <si>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</si>
  <si>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</si>
  <si>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</si>
  <si>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</si>
  <si>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</si>
  <si>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</si>
  <si>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</si>
  <si>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</si>
  <si>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</si>
  <si>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</si>
  <si>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</si>
  <si>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</si>
  <si>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</si>
  <si>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</si>
  <si>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</si>
  <si>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</si>
  <si>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</si>
  <si>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</si>
  <si>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</si>
  <si>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</si>
  <si>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</si>
  <si>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</si>
  <si>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</si>
  <si>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</si>
  <si>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</si>
  <si>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</si>
  <si>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</si>
  <si>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</si>
  <si>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</si>
  <si>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</si>
  <si>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</si>
  <si>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</si>
  <si>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</si>
  <si>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</si>
  <si>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</si>
  <si>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</si>
  <si>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</si>
  <si>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</si>
  <si>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</si>
  <si>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</si>
  <si>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</si>
  <si>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</si>
  <si>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</si>
  <si>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</si>
  <si>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</si>
  <si>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</si>
  <si>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</si>
  <si>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</si>
  <si>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</si>
  <si>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</si>
  <si>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</si>
  <si>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</si>
  <si>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</si>
  <si>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</si>
  <si>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</si>
  <si>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</si>
  <si>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</si>
  <si>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</si>
  <si>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</si>
  <si>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</si>
  <si>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</si>
  <si>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</si>
  <si>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</si>
  <si>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</si>
  <si>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</si>
  <si>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</si>
  <si>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</si>
  <si>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</si>
  <si>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</si>
  <si>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</si>
  <si>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</si>
  <si>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</si>
  <si>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</si>
  <si>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</si>
  <si>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</si>
  <si>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</si>
  <si>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</si>
  <si>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</si>
  <si>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</si>
  <si>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</si>
  <si>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</si>
  <si>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</si>
  <si>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</si>
  <si>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</si>
  <si>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</si>
  <si>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</si>
  <si>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</si>
  <si>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</si>
  <si>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</si>
  <si>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</si>
  <si>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</si>
  <si>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</si>
  <si>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</si>
  <si>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</si>
  <si>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</si>
  <si>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</si>
  <si>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</si>
  <si>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</si>
  <si>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</si>
  <si>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</si>
  <si>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</si>
  <si>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</si>
  <si>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</si>
  <si>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</si>
  <si>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</si>
  <si>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</si>
  <si>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</si>
  <si>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</si>
  <si>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</si>
  <si>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</si>
  <si>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</si>
  <si>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</si>
  <si>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</si>
  <si>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</si>
  <si>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</si>
  <si>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</si>
  <si>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</si>
  <si>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</si>
  <si>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</si>
  <si>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</si>
  <si>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</si>
  <si>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</si>
  <si>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</si>
  <si>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</si>
  <si>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</si>
  <si>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</si>
  <si>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</si>
  <si>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</si>
  <si>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</si>
  <si>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</si>
  <si>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</si>
  <si>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</si>
  <si>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</si>
  <si>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</si>
  <si>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</si>
  <si>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</si>
  <si>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</si>
  <si>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</si>
  <si>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</si>
  <si>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</si>
  <si>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</si>
  <si>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</si>
  <si>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</si>
  <si>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</si>
  <si>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</si>
  <si>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</si>
  <si>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</si>
  <si>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</si>
  <si>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</si>
  <si>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</si>
  <si>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</si>
  <si>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</si>
  <si>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</si>
  <si>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</si>
  <si>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</si>
  <si>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</si>
  <si>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</si>
  <si>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</si>
  <si>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</si>
  <si>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</si>
  <si>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</si>
  <si>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</si>
  <si>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</si>
  <si>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</si>
  <si>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</si>
  <si>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</si>
  <si>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</si>
  <si>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</si>
  <si>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</si>
  <si>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</si>
  <si>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</si>
  <si>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</si>
  <si>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</si>
  <si>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</si>
  <si>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</si>
  <si>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</si>
  <si>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</si>
  <si>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</si>
  <si>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</si>
  <si>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</si>
  <si>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</si>
  <si>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</si>
  <si>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</si>
  <si>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</si>
  <si>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</si>
  <si>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</si>
  <si>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</si>
  <si>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</si>
  <si>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</si>
  <si>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</si>
  <si>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</si>
  <si>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</si>
  <si>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</si>
  <si>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</si>
  <si>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</si>
  <si>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</si>
  <si>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</si>
  <si>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</si>
  <si>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</si>
  <si>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</si>
  <si>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</si>
  <si>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</si>
  <si>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</si>
  <si>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</si>
  <si>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</si>
  <si>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</si>
  <si>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</si>
  <si>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</si>
  <si>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</si>
  <si>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</si>
  <si>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</si>
  <si>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</si>
  <si>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</si>
  <si>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</si>
  <si>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</si>
  <si>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</si>
  <si>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</si>
  <si>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</si>
  <si>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</si>
  <si>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</si>
  <si>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</si>
  <si>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</si>
  <si>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</si>
  <si>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</si>
  <si>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</si>
  <si>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</si>
  <si>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</si>
  <si>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</si>
  <si>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</si>
  <si>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</si>
  <si>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</si>
  <si>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</si>
  <si>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</si>
  <si>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</si>
  <si>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</si>
  <si>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</si>
  <si>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</si>
  <si>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</si>
  <si>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</si>
  <si>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</si>
  <si>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</si>
  <si>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</si>
  <si>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</si>
  <si>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</si>
  <si>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</si>
  <si>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</si>
  <si>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</si>
  <si>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</si>
  <si>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</si>
  <si>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</si>
  <si>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</si>
  <si>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</si>
  <si>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</si>
  <si>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</si>
  <si>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</si>
  <si>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</si>
  <si>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</si>
  <si>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</si>
  <si>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</si>
  <si>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</si>
  <si>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</si>
  <si>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</si>
  <si>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</si>
  <si>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</si>
  <si>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</si>
  <si>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</si>
  <si>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</si>
  <si>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</si>
  <si>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</si>
  <si>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</si>
  <si>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</si>
  <si>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</si>
  <si>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</si>
  <si>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</si>
  <si>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</si>
  <si>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</si>
  <si>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</si>
  <si>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</si>
  <si>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</si>
  <si>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</si>
  <si>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</si>
  <si>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</si>
  <si>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</si>
  <si>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</si>
  <si>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</si>
  <si>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</si>
  <si>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</si>
  <si>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</si>
  <si>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</si>
  <si>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</si>
  <si>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</si>
  <si>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</si>
  <si>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</si>
  <si>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</si>
  <si>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</si>
  <si>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</si>
  <si>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</si>
  <si>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</si>
  <si>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</si>
  <si>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</si>
  <si>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</si>
  <si>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</si>
  <si>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</si>
  <si>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</si>
  <si>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</si>
  <si>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</si>
  <si>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</si>
  <si>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</si>
  <si>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</si>
  <si>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</si>
  <si>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</si>
  <si>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</si>
  <si>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</si>
  <si>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</si>
  <si>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</si>
  <si>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</si>
  <si>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</si>
  <si>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</si>
  <si>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</si>
  <si>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</si>
  <si>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</si>
  <si>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</si>
  <si>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</si>
  <si>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</si>
  <si>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</si>
  <si>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</si>
  <si>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</si>
  <si>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</si>
  <si>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</si>
  <si>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</si>
  <si>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</si>
  <si>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</si>
  <si>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</si>
  <si>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</si>
  <si>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</si>
  <si>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</si>
  <si>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</si>
  <si>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</si>
  <si>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</si>
  <si>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</si>
  <si>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</si>
  <si>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</si>
  <si>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</si>
  <si>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</si>
  <si>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</si>
  <si>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</si>
  <si>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</si>
  <si>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</si>
  <si>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</si>
  <si>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</si>
  <si>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</si>
  <si>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</si>
  <si>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</si>
  <si>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</si>
  <si>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</si>
  <si>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</si>
  <si>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</si>
  <si>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</si>
  <si>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</si>
  <si>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</si>
  <si>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</si>
  <si>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</si>
  <si>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</si>
  <si>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</si>
  <si>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</si>
  <si>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</si>
  <si>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</si>
  <si>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</si>
  <si>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</si>
  <si>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</si>
  <si>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</si>
  <si>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</si>
  <si>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</si>
  <si>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</si>
  <si>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</si>
  <si>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</si>
  <si>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</si>
  <si>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</si>
  <si>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</si>
  <si>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</si>
  <si>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</si>
  <si>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</si>
  <si>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</si>
  <si>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</si>
  <si>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</si>
  <si>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</si>
  <si>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</si>
  <si>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</si>
  <si>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</si>
  <si>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</si>
  <si>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</si>
  <si>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</si>
  <si>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</si>
  <si>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</si>
  <si>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</si>
  <si>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</si>
  <si>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</si>
  <si>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</si>
  <si>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</si>
  <si>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</si>
  <si>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</si>
  <si>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</si>
  <si>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</si>
  <si>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</si>
  <si>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</si>
  <si>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</si>
  <si>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</si>
  <si>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</si>
  <si>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</si>
  <si>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</si>
  <si>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</si>
  <si>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</si>
  <si>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</si>
  <si>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</si>
  <si>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</si>
  <si>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</si>
  <si>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</si>
  <si>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</si>
  <si>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</si>
  <si>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</si>
  <si>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</si>
  <si>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</si>
  <si>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</si>
  <si>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</si>
  <si>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</si>
  <si>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</si>
  <si>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</si>
  <si>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</si>
  <si>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</si>
  <si>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</si>
  <si>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</si>
  <si>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</si>
  <si>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</si>
  <si>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</si>
  <si>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</si>
  <si>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</si>
  <si>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</si>
  <si>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</si>
  <si>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</si>
  <si>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</si>
  <si>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</si>
  <si>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</si>
  <si>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</si>
  <si>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</si>
  <si>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</si>
  <si>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</si>
  <si>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</si>
  <si>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</si>
  <si>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</si>
  <si>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</si>
  <si>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</si>
  <si>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</si>
  <si>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</si>
  <si>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</si>
  <si>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</si>
  <si>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</si>
  <si>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</si>
  <si>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</si>
  <si>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</si>
  <si>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</si>
  <si>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</si>
  <si>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</si>
  <si>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</si>
  <si>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</si>
  <si>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</si>
  <si>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</si>
  <si>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</si>
  <si>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</si>
  <si>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</si>
  <si>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</si>
  <si>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</si>
  <si>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</si>
  <si>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</si>
  <si>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</si>
  <si>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</si>
  <si>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</si>
  <si>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</si>
  <si>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</si>
  <si>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</si>
  <si>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</si>
  <si>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</si>
  <si>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</si>
  <si>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</si>
  <si>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</si>
  <si>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</si>
  <si>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</si>
  <si>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</si>
  <si>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</si>
  <si>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</si>
  <si>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</si>
  <si>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</si>
  <si>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</si>
  <si>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</si>
  <si>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</si>
  <si>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</si>
  <si>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</si>
  <si>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</si>
  <si>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</si>
  <si>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</si>
  <si>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</si>
  <si>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</si>
  <si>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</si>
  <si>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</si>
  <si>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</si>
  <si>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</si>
  <si>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</si>
  <si>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</si>
  <si>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</si>
  <si>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</si>
  <si>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</si>
  <si>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</si>
  <si>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</si>
  <si>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</si>
  <si>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</si>
  <si>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</si>
  <si>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</si>
  <si>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</si>
  <si>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</si>
  <si>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</si>
  <si>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</si>
  <si>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</si>
  <si>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</si>
  <si>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</si>
  <si>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</si>
  <si>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</si>
  <si>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</si>
  <si>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</si>
  <si>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</si>
  <si>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</si>
  <si>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</si>
  <si>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</si>
  <si>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</si>
  <si>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</si>
  <si>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</si>
  <si>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</si>
  <si>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</si>
  <si>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</si>
  <si>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</si>
  <si>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</si>
  <si>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</si>
  <si>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</si>
  <si>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</si>
  <si>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</si>
  <si>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</si>
  <si>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</si>
  <si>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</si>
  <si>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</si>
  <si>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</si>
  <si>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</si>
  <si>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</si>
  <si>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</si>
  <si>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</si>
  <si>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</si>
  <si>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</si>
  <si>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</si>
  <si>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</si>
  <si>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</si>
  <si>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</si>
  <si>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</si>
  <si>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</si>
  <si>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</si>
  <si>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</si>
  <si>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</si>
  <si>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</si>
  <si>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</si>
  <si>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</si>
  <si>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</si>
  <si>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</si>
  <si>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</si>
  <si>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</si>
  <si>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</si>
  <si>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</si>
  <si>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</si>
  <si>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</si>
  <si>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</si>
  <si>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</si>
  <si>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</si>
  <si>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</si>
  <si>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</si>
  <si>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</si>
  <si>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</si>
  <si>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</si>
  <si>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</si>
  <si>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</si>
  <si>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</si>
  <si>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</si>
  <si>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</si>
  <si>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</si>
  <si>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</si>
  <si>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</si>
  <si>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</si>
  <si>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</si>
  <si>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</si>
  <si>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</si>
  <si>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</si>
  <si>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</si>
  <si>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</si>
  <si>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</si>
  <si>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</si>
  <si>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</si>
  <si>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</si>
  <si>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</si>
  <si>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</si>
  <si>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</si>
  <si>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</si>
  <si>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</si>
  <si>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</si>
  <si>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</si>
  <si>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</si>
  <si>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</si>
  <si>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</si>
  <si>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</si>
  <si>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</si>
  <si>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</si>
  <si>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</si>
  <si>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</si>
  <si>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</si>
  <si>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</si>
  <si>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</si>
  <si>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</si>
  <si>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</si>
  <si>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</si>
  <si>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</si>
  <si>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</si>
  <si>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</si>
  <si>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</si>
  <si>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</si>
  <si>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</si>
  <si>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</si>
  <si>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</si>
  <si>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</si>
  <si>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</si>
  <si>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</si>
  <si>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</si>
  <si>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</si>
  <si>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</si>
  <si>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</si>
  <si>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</si>
  <si>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</si>
  <si>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</si>
  <si>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</si>
  <si>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</si>
  <si>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</si>
  <si>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</si>
  <si>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</si>
  <si>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</si>
  <si>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</si>
  <si>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</si>
  <si>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</si>
  <si>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</si>
  <si>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</si>
  <si>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</si>
  <si>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</si>
  <si>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</si>
  <si>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</si>
  <si>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</si>
  <si>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</si>
  <si>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</si>
  <si>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</si>
  <si>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</si>
  <si>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</si>
  <si>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</si>
  <si>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</si>
  <si>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</si>
  <si>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</si>
  <si>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</si>
  <si>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</si>
  <si>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</si>
  <si>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</si>
  <si>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</si>
  <si>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</si>
  <si>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</si>
  <si>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</si>
  <si>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</si>
  <si>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</si>
  <si>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</si>
  <si>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</si>
  <si>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</si>
  <si>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</si>
  <si>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</si>
  <si>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</si>
  <si>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</si>
  <si>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</si>
  <si>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</si>
  <si>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</si>
  <si>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</si>
  <si>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</si>
  <si>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</si>
  <si>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</si>
  <si>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</si>
  <si>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</si>
  <si>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</si>
  <si>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</si>
  <si>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</si>
  <si>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</si>
  <si>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</si>
  <si>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</si>
  <si>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</si>
  <si>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</si>
  <si>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</si>
  <si>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</si>
  <si>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</si>
  <si>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</si>
  <si>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</si>
  <si>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</si>
  <si>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</si>
  <si>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</si>
  <si>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</si>
  <si>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</si>
  <si>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</si>
  <si>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</si>
  <si>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</si>
  <si>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</si>
  <si>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</si>
  <si>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</si>
  <si>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</si>
  <si>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</si>
  <si>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</si>
  <si>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</si>
  <si>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</si>
  <si>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</si>
  <si>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</si>
  <si>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</si>
  <si>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</si>
  <si>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</si>
  <si>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</si>
  <si>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</si>
  <si>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</si>
  <si>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</si>
  <si>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</si>
  <si>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</si>
  <si>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</si>
  <si>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</si>
  <si>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</si>
  <si>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</si>
  <si>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</si>
  <si>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</si>
  <si>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</si>
  <si>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</si>
  <si>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</si>
  <si>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</si>
  <si>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</si>
  <si>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</si>
  <si>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</si>
  <si>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</si>
  <si>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</si>
  <si>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</si>
  <si>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</si>
  <si>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</si>
  <si>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</si>
  <si>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</si>
  <si>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</si>
  <si>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</si>
  <si>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</si>
  <si>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</si>
  <si>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</si>
  <si>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</si>
  <si>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</si>
  <si>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</si>
  <si>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</si>
  <si>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</si>
  <si>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</si>
  <si>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</si>
  <si>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</si>
  <si>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</si>
  <si>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</si>
  <si>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</si>
  <si>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</si>
  <si>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</si>
  <si>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</si>
  <si>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</si>
  <si>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</si>
  <si>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</si>
  <si>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</si>
  <si>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</si>
  <si>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</si>
  <si>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</si>
  <si>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</si>
  <si>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</si>
  <si>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</si>
  <si>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</si>
  <si>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</si>
  <si>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</si>
  <si>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</si>
  <si>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</si>
  <si>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</si>
  <si>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</si>
  <si>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</si>
  <si>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</si>
  <si>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</si>
  <si>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</si>
  <si>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</si>
  <si>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</si>
  <si>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</si>
  <si>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</si>
  <si>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</si>
  <si>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</si>
  <si>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</si>
  <si>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</si>
  <si>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</si>
  <si>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</si>
  <si>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</si>
  <si>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</si>
  <si>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</si>
  <si>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</si>
  <si>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</si>
  <si>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</si>
  <si>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</si>
  <si>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</si>
  <si>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</si>
  <si>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</si>
  <si>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</si>
  <si>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</si>
  <si>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</si>
  <si>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</si>
  <si>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</si>
  <si>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</si>
  <si>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</si>
  <si>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</si>
  <si>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</si>
  <si>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</si>
  <si>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</si>
  <si>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</si>
  <si>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</si>
  <si>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</si>
  <si>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</si>
  <si>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</si>
  <si>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</si>
  <si>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</si>
  <si>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</si>
  <si>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</si>
  <si>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</si>
  <si>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</si>
  <si>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</si>
  <si>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</si>
  <si>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</si>
  <si>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</si>
  <si>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</si>
  <si>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</si>
  <si>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</si>
  <si>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</si>
  <si>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</si>
  <si>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</si>
  <si>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</si>
  <si>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</si>
  <si>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</si>
  <si>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</si>
  <si>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</si>
  <si>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</si>
  <si>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</si>
  <si>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</si>
  <si>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</si>
  <si>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</si>
  <si>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</si>
  <si>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</si>
  <si>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</si>
  <si>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</si>
  <si>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</si>
  <si>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</si>
  <si>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</si>
  <si>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</si>
  <si>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</si>
  <si>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</si>
  <si>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</si>
  <si>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</si>
  <si>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</si>
  <si>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</si>
  <si>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</si>
  <si>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</si>
  <si>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</si>
  <si>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</si>
  <si>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</si>
  <si>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</si>
  <si>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</si>
  <si>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</si>
  <si>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</si>
  <si>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</si>
  <si>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</si>
  <si>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</si>
  <si>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</si>
  <si>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</si>
  <si>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</si>
  <si>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</si>
  <si>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</si>
  <si>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</si>
  <si>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</si>
  <si>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</si>
  <si>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</si>
  <si>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</si>
  <si>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</si>
  <si>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</si>
  <si>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</si>
  <si>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</si>
  <si>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</si>
  <si>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</si>
  <si>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</si>
  <si>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</si>
  <si>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</si>
  <si>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</si>
  <si>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</si>
  <si>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</si>
  <si>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</si>
  <si>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</si>
  <si>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</si>
  <si>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</si>
  <si>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</si>
  <si>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</si>
  <si>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</si>
  <si>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</si>
  <si>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</si>
  <si>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</si>
  <si>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</si>
  <si>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</si>
  <si>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</si>
  <si>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</si>
  <si>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</si>
  <si>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</si>
  <si>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</si>
  <si>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</si>
  <si>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</si>
  <si>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</si>
  <si>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</si>
  <si>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</si>
  <si>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</si>
  <si>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</si>
  <si>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</si>
  <si>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</si>
  <si>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</si>
  <si>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</si>
  <si>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</si>
  <si>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</si>
  <si>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</si>
  <si>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</si>
  <si>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</si>
  <si>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</si>
  <si>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</si>
  <si>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</si>
  <si>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</si>
  <si>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</si>
  <si>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</si>
  <si>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</si>
  <si>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</si>
  <si>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</si>
  <si>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</si>
  <si>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</si>
  <si>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</si>
  <si>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</si>
  <si>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</si>
  <si>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</si>
  <si>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</si>
  <si>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</si>
  <si>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</si>
  <si>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</si>
  <si>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</si>
  <si>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</si>
  <si>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</si>
  <si>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</si>
  <si>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</si>
  <si>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</si>
  <si>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</si>
  <si>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</si>
  <si>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</si>
  <si>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</si>
  <si>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</si>
  <si>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</si>
  <si>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</si>
  <si>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</si>
  <si>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</si>
  <si>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</si>
  <si>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</si>
  <si>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</si>
  <si>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</si>
  <si>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</si>
  <si>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</si>
  <si>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</si>
  <si>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</si>
  <si>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</si>
  <si>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</si>
  <si>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</si>
  <si>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</si>
  <si>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</si>
  <si>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</si>
  <si>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</si>
  <si>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</si>
  <si>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</si>
  <si>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</si>
  <si>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</si>
  <si>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</si>
  <si>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</si>
  <si>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</si>
  <si>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</si>
  <si>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</si>
  <si>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</si>
  <si>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</si>
  <si>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</si>
  <si>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</si>
  <si>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</si>
  <si>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</si>
  <si>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</si>
  <si>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</si>
  <si>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</si>
  <si>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</si>
  <si>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</si>
  <si>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</si>
  <si>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</si>
  <si>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</si>
  <si>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</si>
  <si>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</si>
  <si>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</si>
  <si>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</si>
  <si>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</si>
  <si>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</si>
  <si>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</si>
  <si>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</si>
  <si>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</si>
  <si>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</si>
  <si>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</si>
  <si>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</si>
  <si>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</si>
  <si>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</si>
  <si>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</si>
  <si>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</si>
  <si>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</si>
  <si>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</si>
  <si>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</si>
  <si>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</si>
  <si>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</si>
  <si>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</si>
  <si>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</si>
  <si>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</si>
  <si>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</si>
  <si>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</si>
  <si>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</si>
  <si>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</si>
  <si>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</si>
  <si>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</si>
  <si>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</si>
  <si>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</si>
  <si>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</si>
  <si>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</si>
  <si>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</si>
  <si>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</si>
  <si>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</si>
  <si>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</si>
  <si>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</si>
  <si>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</si>
  <si>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</si>
  <si>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</si>
  <si>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</si>
  <si>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</si>
  <si>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</si>
  <si>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</si>
  <si>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</si>
  <si>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</si>
  <si>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</si>
  <si>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</si>
  <si>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</si>
  <si>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</si>
  <si>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</si>
  <si>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</si>
  <si>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</si>
  <si>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</si>
  <si>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</si>
  <si>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</si>
  <si>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</si>
  <si>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</si>
  <si>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</si>
  <si>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</si>
  <si>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</si>
  <si>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</si>
  <si>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</si>
  <si>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</si>
  <si>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</si>
  <si>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</si>
  <si>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</si>
  <si>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</si>
  <si>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</si>
  <si>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</si>
  <si>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</si>
  <si>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</si>
  <si>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</si>
  <si>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</si>
  <si>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</si>
  <si>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</si>
  <si>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</si>
  <si>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</si>
  <si>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</si>
  <si>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</si>
  <si>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</si>
  <si>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</si>
  <si>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</si>
  <si>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</si>
  <si>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</si>
  <si>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</si>
  <si>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</si>
  <si>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</si>
  <si>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</si>
  <si>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</si>
  <si>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</si>
  <si>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</si>
  <si>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</si>
  <si>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</si>
  <si>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</si>
  <si>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</si>
  <si>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</si>
  <si>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</si>
  <si>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</si>
  <si>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</si>
  <si>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</si>
  <si>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</si>
  <si>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</si>
  <si>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</si>
  <si>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</si>
  <si>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</si>
  <si>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</si>
  <si>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</si>
  <si>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</si>
  <si>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</si>
  <si>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</si>
  <si>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</si>
  <si>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</si>
  <si>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</si>
  <si>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</si>
  <si>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</si>
  <si>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</si>
  <si>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</si>
  <si>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</si>
  <si>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</si>
  <si>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</si>
  <si>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</si>
  <si>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</si>
  <si>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</si>
  <si>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</si>
  <si>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</si>
  <si>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</si>
  <si>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</si>
  <si>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</si>
  <si>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</si>
  <si>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</si>
  <si>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</si>
  <si>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</si>
  <si>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</si>
  <si>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</si>
  <si>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</si>
  <si>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</si>
  <si>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</si>
  <si>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</si>
  <si>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</si>
  <si>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</si>
  <si>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</si>
  <si>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</si>
  <si>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</si>
  <si>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</si>
  <si>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</si>
  <si>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</si>
  <si>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</si>
  <si>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</si>
  <si>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</si>
  <si>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</si>
  <si>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</si>
  <si>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</si>
  <si>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</si>
  <si>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</si>
  <si>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</si>
  <si>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</si>
  <si>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</si>
  <si>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</si>
  <si>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</si>
  <si>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</si>
  <si>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</si>
  <si>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</si>
  <si>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</si>
  <si>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</si>
  <si>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</si>
  <si>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</si>
  <si>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</si>
  <si>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</si>
  <si>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</si>
  <si>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</si>
  <si>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</si>
  <si>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</si>
  <si>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</si>
  <si>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</si>
  <si>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</si>
  <si>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</si>
  <si>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</si>
  <si>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</si>
  <si>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</si>
  <si>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</si>
  <si>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</si>
  <si>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</si>
  <si>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</si>
  <si>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</si>
  <si>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</si>
  <si>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</si>
  <si>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</si>
  <si>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</si>
  <si>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</si>
  <si>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</si>
  <si>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</si>
  <si>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</si>
  <si>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</si>
  <si>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</si>
  <si>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</si>
  <si>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</si>
  <si>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</si>
  <si>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</si>
  <si>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</si>
  <si>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</si>
  <si>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</si>
  <si>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</si>
  <si>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</si>
  <si>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</si>
  <si>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</si>
  <si>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</si>
  <si>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</si>
  <si>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</si>
  <si>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</si>
  <si>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</si>
  <si>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</si>
  <si>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</si>
  <si>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</si>
  <si>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</si>
  <si>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</si>
  <si>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</si>
  <si>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</si>
  <si>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</si>
  <si>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</si>
  <si>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</si>
  <si>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</si>
  <si>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</si>
  <si>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</si>
  <si>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</si>
  <si>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</si>
  <si>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</si>
  <si>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</si>
  <si>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</si>
  <si>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</si>
  <si>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</si>
  <si>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</si>
  <si>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</si>
  <si>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</si>
  <si>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</si>
  <si>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</si>
  <si>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</si>
  <si>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</si>
  <si>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</si>
  <si>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</si>
  <si>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</si>
  <si>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</si>
  <si>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</si>
  <si>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</si>
  <si>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</si>
  <si>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</si>
  <si>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</si>
  <si>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</si>
  <si>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</si>
  <si>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</si>
  <si>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</si>
  <si>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</si>
  <si>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</si>
  <si>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</si>
  <si>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</si>
  <si>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</si>
  <si>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</si>
  <si>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</si>
  <si>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</si>
  <si>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</si>
  <si>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</si>
  <si>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</si>
  <si>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</si>
  <si>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</si>
  <si>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</si>
  <si>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</si>
  <si>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</si>
  <si>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</si>
  <si>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</si>
  <si>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</si>
  <si>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</si>
  <si>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</si>
  <si>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</si>
  <si>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</si>
  <si>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</si>
  <si>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</si>
  <si>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</si>
  <si>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</si>
  <si>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</si>
  <si>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</si>
  <si>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</si>
  <si>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</si>
  <si>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</si>
  <si>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</si>
  <si>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</si>
  <si>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</si>
  <si>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</si>
  <si>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</si>
  <si>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</si>
  <si>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</si>
  <si>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</si>
  <si>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</si>
  <si>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</si>
  <si>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</si>
  <si>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</si>
  <si>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</si>
  <si>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</si>
  <si>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</si>
  <si>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</si>
  <si>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</si>
  <si>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</si>
  <si>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</si>
  <si>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</si>
  <si>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</si>
  <si>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</si>
  <si>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</si>
  <si>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</si>
  <si>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</si>
  <si>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</si>
  <si>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</si>
  <si>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</si>
  <si>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</si>
  <si>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</si>
  <si>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</si>
  <si>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</si>
  <si>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</si>
  <si>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</si>
  <si>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</si>
  <si>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</si>
  <si>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</si>
  <si>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</si>
  <si>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</si>
  <si>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</si>
  <si>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</si>
  <si>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</si>
  <si>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</si>
  <si>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</si>
  <si>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</si>
  <si>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</si>
  <si>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</si>
  <si>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</si>
  <si>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</si>
  <si>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</si>
  <si>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</si>
  <si>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</si>
  <si>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</si>
  <si>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</si>
  <si>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</si>
  <si>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</si>
  <si>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</si>
  <si>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</si>
  <si>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</si>
  <si>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</si>
  <si>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</si>
  <si>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</si>
  <si>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</si>
  <si>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</si>
  <si>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</si>
  <si>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</si>
  <si>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</si>
  <si>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</si>
  <si>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</si>
  <si>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</si>
  <si>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</si>
  <si>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</si>
  <si>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</si>
  <si>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</si>
  <si>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</si>
  <si>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</si>
  <si>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</si>
  <si>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</si>
  <si>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</si>
  <si>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</si>
  <si>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</si>
  <si>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</si>
  <si>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</si>
  <si>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</si>
  <si>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</si>
  <si>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</si>
  <si>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</si>
  <si>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</si>
  <si>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</si>
  <si>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</si>
  <si>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</si>
  <si>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</si>
  <si>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</si>
  <si>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</si>
  <si>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</si>
  <si>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</si>
  <si>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</si>
  <si>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</si>
  <si>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</si>
  <si>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</si>
  <si>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</si>
  <si>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</si>
  <si>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</si>
  <si>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</si>
  <si>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</si>
  <si>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</si>
  <si>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</si>
  <si>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</si>
  <si>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</si>
  <si>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</si>
  <si>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</si>
  <si>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</si>
  <si>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</si>
  <si>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</si>
  <si>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</si>
  <si>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</si>
  <si>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</si>
  <si>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</si>
  <si>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</si>
  <si>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</si>
  <si>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</si>
  <si>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</si>
  <si>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</si>
  <si>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</si>
  <si>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</si>
  <si>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</si>
  <si>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</si>
  <si>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</si>
  <si>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</si>
  <si>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</si>
  <si>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</si>
  <si>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</si>
  <si>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</si>
  <si>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</si>
  <si>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</si>
  <si>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</si>
  <si>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</si>
  <si>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</si>
  <si>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</si>
  <si>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</si>
  <si>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</si>
  <si>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</si>
  <si>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</si>
  <si>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</si>
  <si>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</si>
  <si>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</si>
  <si>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</si>
  <si>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</si>
  <si>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</si>
  <si>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</si>
  <si>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</si>
  <si>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</si>
  <si>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</si>
  <si>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</si>
  <si>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</si>
  <si>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</si>
  <si>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</si>
  <si>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</si>
  <si>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</si>
  <si>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</si>
  <si>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</si>
  <si>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</si>
  <si>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</si>
  <si>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</si>
  <si>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</si>
  <si>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</si>
  <si>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</si>
  <si>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</si>
  <si>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</si>
  <si>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</si>
  <si>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</si>
  <si>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</si>
  <si>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</si>
  <si>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</si>
  <si>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</si>
  <si>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</si>
  <si>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</si>
  <si>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</si>
  <si>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</si>
  <si>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</si>
  <si>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</si>
  <si>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</si>
  <si>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</si>
  <si>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</si>
  <si>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</si>
  <si>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</si>
  <si>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</si>
  <si>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</si>
  <si>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</si>
  <si>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</si>
  <si>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</si>
  <si>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</si>
  <si>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</si>
  <si>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</si>
  <si>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</si>
  <si>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</si>
  <si>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</si>
  <si>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</si>
  <si>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</si>
  <si>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</si>
  <si>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</si>
  <si>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</si>
  <si>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</si>
  <si>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</si>
  <si>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</si>
  <si>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</si>
  <si>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</si>
  <si>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</si>
  <si>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</si>
  <si>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</si>
  <si>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</si>
  <si>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</si>
  <si>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</si>
  <si>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</si>
  <si>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</si>
  <si>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</si>
  <si>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</si>
  <si>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</si>
  <si>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</si>
  <si>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</si>
  <si>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</si>
  <si>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</si>
  <si>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</si>
  <si>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</si>
  <si>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</si>
  <si>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</si>
  <si>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</si>
  <si>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</si>
  <si>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</si>
  <si>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</si>
  <si>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</si>
  <si>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</si>
  <si>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</si>
  <si>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</si>
  <si>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</si>
  <si>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</si>
  <si>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</si>
  <si>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</si>
  <si>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</si>
  <si>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</si>
  <si>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</si>
  <si>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</si>
  <si>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</si>
  <si>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</si>
  <si>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</si>
  <si>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</si>
  <si>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</si>
  <si>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</si>
  <si>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</si>
  <si>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</si>
  <si>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</si>
  <si>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</si>
  <si>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</si>
  <si>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</si>
  <si>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</si>
  <si>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</si>
  <si>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</si>
  <si>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</si>
  <si>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</si>
  <si>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</si>
  <si>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</si>
  <si>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</si>
  <si>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</si>
  <si>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</si>
  <si>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</si>
  <si>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</si>
  <si>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</si>
  <si>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</si>
  <si>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</si>
  <si>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</si>
  <si>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</si>
  <si>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</si>
  <si>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</si>
  <si>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</si>
  <si>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</si>
  <si>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</si>
  <si>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</si>
  <si>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</si>
  <si>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</si>
  <si>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</si>
  <si>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</si>
  <si>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</si>
  <si>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</si>
  <si>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</si>
  <si>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</si>
  <si>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</si>
  <si>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</si>
  <si>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</si>
  <si>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</si>
  <si>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</si>
  <si>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</si>
  <si>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</si>
  <si>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</si>
  <si>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</si>
  <si>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</si>
  <si>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</si>
  <si>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</si>
  <si>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</si>
  <si>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</si>
  <si>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</si>
  <si>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</si>
  <si>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</si>
  <si>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</si>
  <si>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</si>
  <si>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</si>
  <si>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</si>
  <si>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</si>
  <si>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</si>
  <si>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</si>
  <si>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</si>
  <si>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</si>
  <si>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</si>
  <si>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</si>
  <si>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</si>
  <si>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</si>
  <si>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</si>
  <si>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</si>
  <si>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</si>
  <si>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</si>
  <si>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</si>
  <si>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</si>
  <si>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</si>
  <si>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</si>
  <si>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</si>
  <si>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</si>
  <si>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</si>
  <si>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</si>
  <si>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</si>
  <si>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</si>
  <si>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</si>
  <si>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</si>
  <si>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</si>
  <si>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</si>
  <si>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</si>
  <si>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</si>
  <si>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</si>
  <si>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</si>
  <si>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</si>
  <si>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</si>
  <si>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</si>
  <si>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</si>
  <si>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</si>
  <si>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</si>
  <si>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</si>
  <si>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</si>
  <si>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</si>
  <si>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</si>
  <si>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</si>
  <si>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</si>
  <si>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</si>
  <si>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</si>
  <si>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</si>
  <si>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</si>
  <si>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</si>
  <si>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</si>
  <si>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</si>
  <si>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</si>
  <si>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</si>
  <si>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</si>
  <si>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</si>
  <si>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</si>
  <si>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</si>
  <si>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</si>
  <si>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</si>
  <si>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</si>
  <si>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</si>
  <si>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</si>
  <si>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</si>
  <si>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</si>
  <si>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</si>
  <si>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</si>
  <si>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</si>
  <si>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</si>
  <si>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</si>
  <si>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</si>
  <si>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</si>
  <si>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</si>
  <si>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</si>
  <si>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</si>
  <si>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</si>
  <si>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</si>
  <si>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</si>
  <si>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</si>
  <si>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</si>
  <si>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</si>
  <si>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</si>
  <si>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</si>
  <si>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</si>
  <si>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</si>
  <si>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</si>
  <si>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</si>
  <si>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</si>
  <si>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</si>
  <si>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</si>
  <si>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</si>
  <si>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</si>
  <si>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</si>
  <si>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</si>
  <si>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</si>
  <si>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</si>
  <si>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</si>
  <si>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</si>
  <si>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</si>
  <si>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</si>
  <si>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</si>
  <si>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</si>
  <si>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</si>
  <si>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</si>
  <si>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</si>
  <si>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</si>
  <si>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</si>
  <si>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</si>
  <si>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</si>
  <si>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</si>
  <si>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</si>
  <si>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</si>
  <si>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</si>
  <si>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</si>
  <si>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</si>
  <si>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</si>
  <si>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</si>
  <si>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</si>
  <si>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</si>
  <si>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</si>
  <si>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</si>
  <si>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</si>
  <si>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</si>
  <si>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</si>
  <si>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</si>
  <si>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</si>
  <si>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</si>
  <si>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</si>
  <si>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</si>
  <si>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</si>
  <si>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</si>
  <si>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</si>
  <si>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</si>
  <si>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</si>
  <si>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</si>
  <si>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</si>
  <si>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</si>
  <si>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</si>
  <si>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</si>
  <si>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</si>
  <si>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</si>
  <si>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</si>
  <si>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</si>
  <si>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</si>
  <si>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</si>
  <si>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</si>
  <si>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</si>
  <si>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</si>
  <si>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</si>
  <si>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</si>
  <si>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</si>
  <si>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</si>
  <si>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</si>
  <si>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</si>
  <si>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</si>
  <si>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</si>
  <si>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</si>
  <si>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</si>
  <si>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</si>
  <si>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</si>
  <si>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</si>
  <si>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</si>
  <si>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</si>
  <si>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</si>
  <si>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</si>
  <si>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</si>
  <si>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</si>
  <si>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</si>
  <si>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</si>
  <si>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</si>
  <si>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</si>
  <si>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</si>
  <si>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</si>
  <si>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</si>
  <si>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</si>
  <si>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</si>
  <si>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</si>
  <si>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</si>
  <si>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</si>
  <si>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</si>
  <si>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</si>
  <si>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</si>
  <si>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</si>
  <si>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</si>
  <si>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</si>
  <si>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</si>
  <si>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</si>
  <si>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</si>
  <si>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</si>
  <si>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</si>
  <si>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</si>
  <si>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</si>
  <si>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</si>
  <si>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</si>
  <si>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</si>
  <si>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</si>
  <si>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</si>
  <si>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</si>
  <si>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</si>
  <si>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</si>
  <si>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</si>
  <si>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</si>
  <si>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</si>
  <si>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</si>
  <si>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</si>
  <si>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</si>
  <si>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</si>
  <si>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</si>
  <si>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</si>
  <si>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</si>
  <si>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</si>
  <si>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</si>
  <si>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</si>
  <si>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</si>
  <si>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</si>
  <si>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</si>
  <si>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</si>
  <si>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</si>
  <si>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</si>
  <si>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</si>
  <si>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</si>
  <si>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</si>
  <si>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</si>
  <si>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</si>
  <si>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</si>
  <si>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</si>
  <si>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</si>
  <si>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</si>
  <si>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</si>
  <si>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</si>
  <si>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</si>
  <si>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</si>
  <si>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</si>
  <si>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</si>
  <si>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</si>
  <si>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</si>
  <si>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</si>
  <si>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</si>
  <si>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</si>
  <si>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</si>
  <si>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</si>
  <si>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</si>
  <si>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</si>
  <si>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</si>
  <si>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</si>
  <si>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</si>
  <si>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</si>
  <si>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</si>
  <si>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</si>
  <si>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</si>
  <si>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</si>
  <si>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</si>
  <si>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</si>
  <si>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</si>
  <si>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</si>
  <si>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</si>
  <si>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</si>
  <si>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</si>
  <si>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</si>
  <si>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</si>
  <si>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</si>
  <si>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</si>
  <si>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</si>
  <si>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</si>
  <si>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</si>
  <si>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</si>
  <si>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</si>
  <si>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</si>
  <si>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</si>
  <si>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</si>
  <si>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</si>
  <si>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</si>
  <si>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</si>
  <si>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</si>
  <si>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</si>
  <si>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</si>
  <si>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</si>
  <si>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</si>
  <si>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</si>
  <si>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</si>
  <si>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</si>
  <si>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</si>
  <si>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</si>
  <si>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</si>
  <si>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</si>
  <si>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</si>
  <si>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</si>
  <si>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</si>
  <si>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</si>
  <si>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</si>
  <si>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</si>
  <si>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</si>
  <si>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</si>
  <si>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</si>
  <si>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</si>
  <si>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</si>
  <si>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</si>
  <si>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</si>
  <si>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</si>
  <si>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</si>
  <si>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</si>
  <si>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</si>
  <si>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</si>
  <si>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</si>
  <si>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</si>
  <si>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</si>
  <si>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</si>
  <si>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</si>
  <si>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</si>
  <si>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</si>
  <si>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</si>
  <si>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</si>
  <si>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</si>
  <si>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</si>
  <si>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</si>
  <si>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</si>
  <si>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</si>
  <si>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</si>
  <si>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</si>
  <si>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</si>
  <si>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</si>
  <si>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</si>
  <si>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</si>
  <si>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</si>
  <si>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</si>
  <si>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</si>
  <si>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</si>
  <si>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</si>
  <si>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</si>
  <si>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</si>
  <si>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</si>
  <si>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</si>
  <si>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</si>
  <si>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</si>
  <si>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</si>
  <si>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</si>
  <si>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</si>
  <si>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</si>
  <si>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</si>
  <si>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</si>
  <si>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</si>
  <si>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</si>
  <si>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</si>
  <si>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</si>
  <si>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</si>
  <si>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</si>
  <si>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</si>
  <si>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</si>
  <si>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</si>
  <si>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</si>
  <si>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</si>
  <si>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</si>
  <si>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</si>
  <si>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</si>
  <si>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</si>
  <si>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</si>
  <si>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</si>
  <si>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</si>
  <si>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</si>
  <si>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</si>
  <si>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</si>
  <si>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</si>
  <si>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</si>
  <si>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</si>
  <si>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</si>
  <si>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</si>
  <si>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</si>
  <si>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</si>
  <si>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</si>
  <si>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</si>
  <si>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</si>
  <si>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</si>
  <si>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</si>
  <si>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</si>
  <si>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</si>
  <si>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</si>
  <si>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</si>
  <si>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</si>
  <si>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</si>
  <si>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</si>
  <si>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</si>
  <si>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</si>
  <si>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</si>
  <si>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</si>
  <si>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</si>
  <si>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</si>
  <si>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</si>
  <si>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</si>
  <si>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</si>
  <si>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</si>
  <si>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</si>
  <si>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</si>
  <si>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</si>
  <si>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</si>
  <si>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</si>
  <si>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</si>
  <si>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</si>
  <si>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</si>
  <si>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</si>
  <si>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</si>
  <si>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</si>
  <si>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</si>
  <si>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</si>
  <si>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</si>
  <si>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</si>
  <si>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</si>
  <si>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</si>
  <si>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</si>
  <si>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</si>
  <si>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</si>
  <si>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</si>
  <si>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</si>
  <si>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</si>
  <si>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</si>
  <si>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</si>
  <si>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</si>
  <si>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</si>
  <si>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</si>
  <si>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</si>
  <si>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</si>
  <si>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</si>
  <si>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</si>
  <si>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</si>
  <si>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</si>
  <si>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</si>
  <si>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</si>
  <si>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</si>
  <si>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</si>
  <si>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</si>
  <si>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</si>
  <si>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</si>
  <si>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</si>
  <si>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</si>
  <si>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</si>
  <si>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</si>
  <si>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</si>
  <si>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</si>
  <si>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</si>
  <si>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</si>
  <si>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</si>
  <si>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</si>
  <si>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</si>
  <si>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</si>
  <si>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</si>
  <si>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</si>
  <si>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</si>
  <si>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</si>
  <si>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</si>
  <si>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</si>
  <si>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</si>
  <si>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</si>
  <si>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</si>
  <si>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</si>
  <si>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</si>
  <si>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</si>
  <si>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</si>
  <si>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</si>
  <si>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</si>
  <si>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</si>
  <si>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</si>
  <si>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</si>
  <si>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</si>
  <si>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</si>
  <si>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</si>
  <si>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</si>
  <si>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</si>
  <si>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</si>
  <si>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</si>
  <si>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</si>
  <si>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</si>
  <si>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</si>
  <si>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</si>
  <si>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</si>
  <si>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</si>
  <si>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</si>
  <si>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</si>
  <si>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</si>
  <si>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</si>
  <si>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</si>
  <si>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</si>
  <si>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</si>
  <si>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</si>
  <si>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</si>
  <si>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</si>
  <si>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</si>
  <si>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</si>
  <si>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</si>
  <si>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</si>
  <si>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</si>
  <si>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</si>
  <si>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</si>
  <si>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</si>
  <si>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</si>
  <si>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</si>
  <si>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</si>
  <si>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</si>
  <si>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</si>
  <si>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</si>
  <si>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</si>
  <si>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</si>
  <si>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</si>
  <si>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</si>
  <si>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</si>
  <si>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</si>
  <si>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</si>
  <si>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</si>
  <si>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</si>
  <si>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</si>
  <si>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</si>
  <si>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</si>
  <si>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</si>
  <si>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</si>
  <si>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</si>
  <si>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</si>
  <si>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</si>
  <si>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</si>
  <si>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</si>
  <si>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</si>
  <si>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</si>
  <si>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</si>
  <si>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</si>
  <si>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</si>
  <si>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</si>
  <si>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</si>
  <si>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</si>
  <si>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</si>
  <si>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</si>
  <si>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</si>
  <si>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</si>
  <si>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</si>
  <si>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</si>
  <si>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</si>
  <si>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</si>
  <si>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</si>
  <si>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</si>
  <si>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</si>
  <si>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</si>
  <si>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</si>
  <si>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</si>
  <si>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</si>
  <si>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</si>
  <si>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</si>
  <si>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</si>
  <si>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</si>
  <si>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</si>
  <si>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</si>
  <si>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</si>
  <si>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</si>
  <si>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</si>
  <si>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</si>
  <si>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</si>
  <si>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</si>
  <si>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</si>
  <si>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</si>
  <si>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</si>
  <si>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</si>
  <si>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</si>
  <si>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</si>
  <si>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</si>
  <si>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</si>
  <si>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</si>
  <si>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</si>
  <si>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</si>
  <si>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</si>
  <si>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</si>
  <si>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</si>
  <si>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</si>
  <si>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</si>
  <si>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</si>
  <si>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</si>
  <si>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</si>
  <si>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</si>
  <si>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</si>
  <si>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</si>
  <si>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</si>
  <si>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</si>
  <si>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</si>
  <si>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</si>
  <si>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</si>
  <si>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</si>
  <si>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</si>
  <si>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</si>
  <si>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</si>
  <si>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</si>
  <si>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</si>
  <si>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</si>
  <si>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</si>
  <si>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</si>
  <si>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</si>
  <si>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</si>
  <si>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</si>
  <si>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</si>
  <si>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</si>
  <si>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</si>
  <si>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</si>
  <si>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</si>
  <si>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</si>
  <si>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</si>
  <si>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</si>
  <si>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</si>
  <si>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</si>
  <si>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</si>
  <si>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</si>
  <si>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</si>
  <si>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</si>
  <si>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</si>
  <si>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</si>
  <si>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</si>
  <si>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</si>
  <si>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</si>
  <si>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</si>
  <si>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</si>
  <si>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</si>
  <si>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</si>
  <si>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</si>
  <si>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</si>
  <si>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</si>
  <si>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</si>
  <si>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</si>
  <si>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</si>
  <si>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</si>
  <si>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</si>
  <si>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</si>
  <si>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</si>
  <si>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</si>
  <si>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</si>
  <si>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</si>
  <si>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</si>
  <si>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</si>
  <si>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</si>
  <si>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</si>
  <si>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</si>
  <si>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</si>
  <si>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</si>
  <si>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</si>
  <si>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</si>
  <si>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</si>
  <si>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</si>
  <si>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</si>
  <si>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</si>
  <si>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</si>
  <si>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</si>
  <si>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</si>
  <si>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</si>
  <si>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</si>
  <si>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</si>
  <si>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</si>
  <si>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</si>
  <si>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</si>
  <si>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</si>
  <si>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</si>
  <si>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</si>
  <si>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</si>
  <si>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</si>
  <si>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</si>
  <si>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</si>
  <si>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</si>
  <si>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</si>
  <si>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</si>
  <si>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</si>
  <si>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</si>
  <si>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</si>
  <si>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</si>
  <si>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</si>
  <si>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</si>
  <si>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</si>
  <si>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</si>
  <si>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</si>
  <si>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</si>
  <si>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</si>
  <si>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</si>
  <si>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</si>
  <si>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</si>
  <si>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</si>
  <si>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</si>
  <si>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</si>
  <si>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</si>
  <si>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</si>
  <si>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</si>
  <si>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</si>
  <si>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</si>
  <si>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</si>
  <si>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</si>
  <si>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</si>
  <si>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</si>
  <si>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</si>
  <si>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</si>
  <si>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</si>
  <si>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</si>
  <si>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</si>
  <si>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</si>
  <si>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</si>
  <si>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</si>
  <si>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</si>
  <si>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</si>
  <si>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</si>
  <si>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</si>
  <si>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</si>
  <si>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</si>
  <si>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</si>
  <si>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</si>
  <si>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</si>
  <si>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</si>
  <si>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</si>
  <si>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</si>
  <si>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</si>
  <si>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</si>
  <si>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</si>
  <si>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</si>
  <si>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</si>
  <si>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</si>
  <si>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</si>
  <si>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</si>
  <si>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</si>
  <si>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</si>
  <si>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</si>
  <si>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</si>
  <si>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</si>
  <si>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</si>
  <si>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</si>
  <si>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</si>
  <si>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</si>
  <si>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</si>
  <si>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</si>
  <si>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</si>
  <si>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</si>
  <si>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</si>
  <si>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</si>
  <si>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</si>
  <si>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</si>
  <si>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</si>
  <si>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</si>
  <si>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</si>
  <si>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</si>
  <si>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</si>
  <si>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</si>
  <si>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</si>
  <si>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</si>
  <si>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</si>
  <si>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</si>
  <si>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</si>
  <si>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</si>
  <si>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</si>
  <si>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</si>
  <si>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</si>
  <si>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</si>
  <si>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</si>
  <si>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</si>
  <si>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</si>
  <si>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</si>
  <si>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</si>
  <si>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</si>
  <si>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</si>
  <si>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</si>
  <si>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</si>
  <si>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</si>
  <si>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</si>
  <si>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</si>
  <si>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</si>
  <si>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</si>
  <si>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</si>
  <si>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</si>
  <si>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</si>
  <si>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</si>
  <si>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</si>
  <si>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</si>
  <si>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</si>
  <si>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</si>
  <si>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</si>
  <si>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</si>
  <si>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</si>
  <si>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</si>
  <si>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</si>
  <si>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</si>
  <si>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</si>
  <si>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</si>
  <si>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</si>
  <si>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</si>
  <si>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</si>
  <si>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</si>
  <si>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</si>
  <si>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</si>
  <si>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</si>
  <si>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</si>
  <si>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</si>
  <si>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</si>
  <si>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</si>
  <si>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</si>
  <si>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</si>
  <si>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</si>
  <si>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</si>
  <si>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</si>
  <si>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</si>
  <si>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</si>
  <si>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</si>
  <si>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</si>
  <si>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</si>
  <si>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</si>
  <si>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</si>
  <si>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</si>
  <si>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</si>
  <si>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</si>
  <si>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</si>
  <si>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</si>
  <si>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</si>
  <si>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</si>
  <si>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</si>
  <si>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</si>
  <si>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</si>
  <si>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</si>
  <si>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</si>
  <si>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</si>
  <si>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</si>
  <si>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</si>
  <si>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</si>
  <si>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</si>
  <si>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</si>
  <si>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</si>
  <si>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</si>
  <si>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</si>
  <si>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</si>
  <si>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</si>
  <si>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</si>
  <si>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</si>
  <si>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</si>
  <si>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</si>
  <si>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</si>
  <si>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</si>
  <si>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</si>
  <si>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</si>
  <si>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</si>
  <si>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</si>
  <si>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</si>
  <si>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</si>
  <si>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</si>
  <si>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</si>
  <si>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</si>
  <si>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</si>
  <si>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</si>
  <si>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</si>
  <si>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</si>
  <si>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</si>
  <si>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</si>
  <si>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</si>
  <si>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</si>
  <si>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</si>
  <si>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</si>
  <si>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</si>
  <si>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</si>
  <si>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</si>
  <si>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</si>
  <si>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</si>
  <si>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</si>
  <si>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</si>
  <si>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</si>
  <si>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</si>
  <si>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</si>
  <si>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</si>
  <si>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</si>
  <si>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</si>
  <si>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</si>
  <si>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</si>
  <si>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</si>
  <si>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</si>
  <si>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</si>
  <si>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</si>
  <si>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</si>
  <si>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</si>
  <si>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</si>
  <si>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</si>
  <si>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</si>
  <si>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</si>
  <si>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</si>
  <si>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</si>
  <si>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</si>
  <si>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</si>
  <si>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</si>
  <si>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</si>
  <si>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</si>
  <si>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</si>
  <si>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</si>
  <si>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</si>
  <si>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</si>
  <si>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</si>
  <si>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</si>
  <si>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</si>
  <si>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</si>
  <si>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</si>
  <si>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</si>
  <si>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</si>
  <si>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</si>
  <si>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</si>
  <si>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</si>
  <si>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</si>
  <si>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</si>
  <si>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</si>
  <si>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</si>
  <si>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</si>
  <si>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</si>
  <si>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</si>
  <si>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</si>
  <si>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</si>
  <si>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</si>
  <si>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</si>
  <si>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</si>
  <si>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</si>
  <si>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</si>
  <si>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</si>
  <si>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</si>
  <si>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</si>
  <si>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</si>
  <si>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</si>
  <si>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</si>
  <si>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</si>
  <si>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</si>
  <si>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</si>
  <si>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</si>
  <si>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</si>
  <si>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</si>
  <si>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</si>
  <si>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</si>
  <si>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</si>
  <si>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</si>
  <si>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</si>
  <si>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</si>
  <si>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</si>
  <si>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</si>
  <si>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</si>
  <si>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</si>
  <si>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</si>
  <si>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</si>
  <si>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</si>
  <si>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</si>
  <si>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</si>
  <si>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</si>
  <si>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</si>
  <si>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</si>
  <si>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</si>
  <si>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</si>
  <si>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</si>
  <si>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</si>
  <si>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</si>
  <si>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</si>
  <si>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</si>
  <si>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</si>
  <si>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</si>
  <si>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</si>
  <si>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</si>
  <si>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</si>
  <si>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</si>
  <si>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</si>
  <si>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</si>
  <si>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</si>
  <si>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</si>
  <si>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</si>
  <si>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</si>
  <si>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</si>
  <si>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</si>
  <si>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</si>
  <si>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</si>
  <si>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</si>
  <si>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</si>
  <si>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</si>
  <si>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</si>
  <si>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</si>
  <si>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</si>
  <si>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</si>
  <si>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</si>
  <si>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</si>
  <si>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</si>
  <si>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</si>
  <si>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</si>
  <si>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</si>
  <si>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</si>
  <si>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</si>
  <si>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</si>
  <si>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</si>
  <si>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</si>
  <si>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</si>
  <si>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</si>
  <si>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</si>
  <si>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</si>
  <si>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</si>
  <si>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</si>
  <si>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</si>
  <si>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</si>
  <si>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</si>
  <si>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</si>
  <si>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</si>
  <si>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</si>
  <si>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</si>
  <si>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</si>
  <si>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</si>
  <si>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</si>
  <si>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</si>
  <si>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</si>
  <si>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</si>
  <si>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</si>
  <si>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</si>
  <si>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</si>
  <si>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</si>
  <si>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</si>
  <si>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</si>
  <si>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</si>
  <si>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</si>
  <si>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</si>
  <si>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</si>
  <si>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</si>
  <si>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</si>
  <si>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</si>
  <si>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</si>
  <si>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</si>
  <si>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</si>
  <si>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</si>
  <si>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</si>
  <si>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</si>
  <si>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</si>
  <si>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</si>
  <si>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</si>
  <si>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</si>
  <si>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</si>
  <si>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</si>
  <si>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</si>
  <si>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</si>
  <si>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</si>
  <si>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</si>
  <si>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</si>
  <si>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</si>
  <si>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</si>
  <si>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</si>
  <si>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</si>
  <si>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</si>
  <si>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</si>
  <si>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</si>
  <si>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</si>
  <si>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</si>
  <si>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</si>
  <si>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</si>
  <si>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</si>
  <si>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</si>
  <si>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</si>
  <si>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</si>
  <si>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</si>
  <si>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</si>
  <si>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</si>
  <si>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</si>
  <si>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</si>
  <si>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</si>
  <si>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</si>
  <si>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</si>
  <si>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</si>
  <si>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</si>
  <si>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</si>
  <si>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</si>
  <si>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</si>
  <si>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</si>
  <si>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</si>
  <si>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</si>
  <si>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</si>
  <si>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</si>
  <si>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</si>
  <si>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</si>
  <si>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</si>
  <si>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</si>
  <si>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</si>
  <si>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</si>
  <si>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</si>
  <si>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</si>
  <si>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</si>
  <si>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</si>
  <si>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</si>
  <si>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</si>
  <si>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</si>
  <si>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</si>
  <si>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</si>
  <si>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</si>
  <si>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</si>
  <si>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</si>
  <si>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</si>
  <si>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</si>
  <si>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</si>
  <si>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</si>
  <si>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</si>
  <si>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</si>
  <si>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</si>
  <si>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</si>
  <si>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</si>
  <si>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</si>
  <si>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</si>
  <si>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</si>
  <si>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</si>
  <si>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</si>
  <si>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</si>
  <si>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</si>
  <si>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</si>
  <si>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</si>
  <si>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</si>
  <si>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</si>
  <si>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</si>
  <si>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</si>
  <si>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</si>
  <si>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</si>
  <si>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</si>
  <si>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</si>
  <si>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</si>
  <si>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</si>
  <si>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</si>
  <si>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</si>
  <si>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</si>
  <si>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</si>
  <si>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</si>
  <si>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</si>
  <si>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</si>
  <si>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</si>
  <si>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</si>
  <si>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</si>
  <si>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</si>
  <si>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</si>
  <si>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</si>
  <si>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</si>
  <si>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</si>
  <si>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</si>
  <si>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</si>
  <si>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</si>
  <si>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</si>
  <si>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</si>
  <si>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</si>
  <si>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</si>
  <si>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</si>
  <si>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</si>
  <si>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</si>
  <si>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</si>
  <si>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</si>
  <si>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</si>
  <si>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</si>
  <si>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</si>
  <si>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</si>
  <si>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</si>
  <si>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</si>
  <si>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</si>
  <si>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</si>
  <si>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</si>
  <si>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</si>
  <si>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</si>
  <si>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</si>
  <si>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</si>
  <si>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</si>
  <si>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</si>
  <si>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</si>
  <si>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</si>
  <si>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</si>
  <si>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</si>
  <si>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</si>
  <si>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</si>
  <si>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</si>
  <si>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</si>
  <si>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</si>
  <si>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</si>
  <si>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</si>
  <si>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</si>
  <si>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</si>
  <si>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</si>
  <si>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</si>
  <si>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</si>
  <si>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</si>
  <si>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</si>
  <si>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</si>
  <si>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</si>
  <si>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</si>
  <si>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</si>
  <si>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</si>
  <si>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</si>
  <si>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</si>
  <si>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</si>
  <si>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</si>
  <si>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</si>
  <si>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</si>
  <si>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</si>
  <si>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</si>
  <si>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</si>
  <si>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</si>
  <si>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</si>
  <si>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</si>
  <si>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</si>
  <si>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</si>
  <si>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</si>
  <si>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</si>
  <si>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</si>
  <si>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</si>
  <si>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</si>
  <si>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</si>
  <si>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</si>
  <si>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</si>
  <si>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</si>
  <si>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</si>
  <si>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</si>
  <si>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</si>
  <si>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</si>
  <si>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</si>
  <si>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</si>
  <si>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</si>
  <si>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</si>
  <si>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</si>
  <si>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</si>
  <si>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</si>
  <si>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</si>
  <si>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</si>
  <si>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</si>
  <si>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</si>
  <si>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</si>
  <si>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</si>
  <si>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</si>
  <si>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</si>
  <si>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</si>
  <si>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</si>
  <si>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</si>
  <si>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</si>
  <si>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</si>
  <si>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</si>
  <si>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</si>
  <si>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</si>
  <si>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</si>
  <si>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</si>
  <si>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</si>
  <si>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</si>
  <si>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</si>
  <si>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</si>
  <si>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</si>
  <si>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</si>
  <si>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</si>
  <si>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</si>
  <si>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</si>
  <si>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</si>
  <si>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</si>
  <si>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</si>
  <si>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</si>
  <si>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</si>
  <si>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</si>
  <si>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</si>
  <si>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</si>
  <si>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</si>
  <si>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</si>
  <si>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</si>
  <si>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</si>
  <si>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</si>
  <si>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</si>
  <si>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</si>
  <si>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</si>
  <si>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</si>
  <si>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</si>
  <si>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</si>
  <si>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</si>
  <si>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</si>
  <si>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</si>
  <si>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</si>
  <si>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</si>
  <si>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</si>
  <si>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</si>
  <si>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</si>
  <si>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</si>
  <si>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</si>
  <si>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</si>
  <si>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</si>
  <si>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</si>
  <si>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</si>
  <si>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</si>
  <si>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</si>
  <si>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</si>
  <si>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</si>
  <si>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</si>
  <si>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</si>
  <si>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</si>
  <si>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</si>
  <si>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</si>
  <si>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</si>
  <si>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</si>
  <si>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</si>
  <si>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</si>
  <si>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</si>
  <si>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</si>
  <si>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</si>
  <si>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</si>
  <si>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</si>
  <si>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</si>
  <si>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</si>
  <si>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</si>
  <si>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</si>
  <si>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</si>
  <si>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</si>
  <si>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</si>
  <si>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</si>
  <si>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</si>
  <si>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</si>
  <si>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</si>
  <si>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</si>
  <si>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</si>
  <si>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</si>
  <si>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</si>
  <si>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</si>
  <si>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</si>
  <si>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</si>
  <si>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</si>
  <si>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</si>
  <si>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</si>
  <si>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</si>
  <si>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</si>
  <si>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</si>
  <si>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</si>
  <si>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</si>
  <si>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</si>
  <si>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</si>
  <si>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</si>
  <si>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</si>
  <si>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</si>
  <si>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</si>
  <si>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</si>
  <si>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</si>
  <si>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</si>
  <si>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</si>
  <si>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</si>
  <si>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</si>
  <si>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</si>
  <si>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</si>
  <si>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</si>
  <si>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</si>
  <si>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</si>
  <si>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</si>
  <si>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</si>
  <si>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</si>
  <si>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</si>
  <si>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</si>
  <si>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</si>
  <si>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</si>
  <si>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</si>
  <si>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</si>
  <si>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</si>
  <si>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</si>
  <si>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</si>
  <si>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</si>
  <si>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</si>
  <si>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</si>
  <si>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</si>
  <si>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</si>
  <si>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</si>
  <si>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</si>
  <si>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</si>
  <si>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</si>
  <si>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</si>
  <si>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</si>
  <si>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</si>
  <si>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</si>
  <si>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</si>
  <si>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</si>
  <si>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</si>
  <si>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</si>
  <si>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</si>
  <si>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</si>
  <si>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</si>
  <si>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</si>
  <si>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</si>
  <si>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</si>
  <si>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</si>
  <si>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</si>
  <si>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</si>
  <si>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</si>
  <si>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</si>
  <si>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</si>
  <si>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</si>
  <si>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</si>
  <si>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</si>
  <si>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</si>
  <si>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</si>
  <si>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</si>
  <si>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</si>
  <si>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</si>
  <si>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</si>
  <si>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</si>
  <si>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</si>
  <si>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</si>
  <si>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</si>
  <si>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</si>
  <si>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</si>
  <si>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</si>
  <si>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</si>
  <si>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</si>
  <si>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</si>
  <si>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</si>
  <si>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</si>
  <si>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</si>
  <si>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</si>
  <si>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</si>
  <si>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</si>
  <si>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</si>
  <si>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</si>
  <si>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</si>
  <si>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</si>
  <si>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</si>
  <si>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</si>
  <si>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</si>
  <si>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</si>
  <si>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</si>
  <si>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</si>
  <si>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</si>
  <si>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</si>
  <si>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</si>
  <si>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</si>
  <si>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</si>
  <si>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</si>
  <si>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</si>
  <si>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</si>
  <si>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</si>
  <si>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</si>
  <si>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</si>
  <si>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</si>
  <si>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</si>
  <si>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</si>
  <si>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</si>
  <si>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</si>
  <si>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</si>
  <si>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</si>
  <si>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</si>
  <si>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</si>
  <si>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</si>
  <si>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</si>
  <si>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</si>
  <si>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</si>
  <si>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</si>
  <si>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</si>
  <si>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</si>
  <si>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</si>
  <si>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</si>
  <si>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</si>
  <si>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</si>
  <si>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</si>
  <si>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</si>
  <si>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</si>
  <si>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</si>
  <si>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</si>
  <si>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</si>
  <si>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</si>
  <si>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</si>
  <si>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</si>
  <si>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</si>
  <si>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</si>
  <si>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</si>
  <si>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</si>
  <si>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</si>
  <si>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</si>
  <si>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</si>
  <si>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</si>
  <si>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</si>
  <si>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</si>
  <si>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</si>
  <si>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</si>
  <si>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</si>
  <si>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</si>
  <si>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</si>
  <si>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</si>
  <si>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</si>
  <si>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</si>
  <si>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</si>
  <si>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</si>
  <si>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</si>
  <si>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</si>
  <si>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</si>
  <si>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</si>
  <si>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</si>
  <si>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</si>
  <si>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</si>
  <si>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</si>
  <si>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</si>
  <si>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</si>
  <si>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</si>
  <si>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</si>
  <si>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</si>
  <si>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</si>
  <si>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</si>
  <si>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</si>
  <si>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</si>
  <si>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</si>
  <si>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</si>
  <si>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</si>
  <si>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</si>
  <si>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</si>
  <si>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</si>
  <si>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</si>
  <si>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</si>
  <si>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</si>
  <si>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</si>
  <si>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</si>
  <si>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</si>
  <si>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</si>
  <si>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</si>
  <si>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</si>
  <si>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</si>
  <si>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</si>
  <si>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</si>
  <si>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</si>
  <si>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</si>
  <si>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</si>
  <si>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</si>
  <si>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</si>
  <si>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</si>
  <si>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</si>
  <si>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</si>
  <si>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</si>
  <si>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</si>
  <si>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</si>
  <si>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</si>
  <si>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</si>
  <si>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</si>
  <si>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</si>
  <si>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</si>
  <si>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</si>
  <si>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</si>
  <si>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</si>
  <si>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</si>
  <si>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</si>
  <si>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</si>
  <si>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</si>
  <si>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</si>
  <si>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</si>
  <si>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</si>
  <si>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</si>
  <si>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</si>
  <si>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</si>
  <si>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</si>
  <si>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</si>
  <si>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</si>
  <si>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</si>
  <si>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</si>
  <si>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</si>
  <si>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</si>
  <si>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</si>
  <si>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</si>
  <si>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</si>
  <si>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</si>
  <si>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</si>
  <si>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</si>
  <si>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</si>
  <si>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</si>
  <si>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</si>
  <si>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</si>
  <si>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</si>
  <si>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</si>
  <si>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</si>
  <si>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</si>
  <si>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</si>
  <si>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</si>
  <si>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</si>
  <si>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</si>
  <si>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</si>
  <si>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</si>
  <si>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</si>
  <si>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</si>
  <si>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</si>
  <si>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</si>
  <si>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</si>
  <si>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</si>
  <si>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</si>
  <si>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</si>
  <si>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</si>
  <si>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</si>
  <si>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</si>
  <si>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</si>
  <si>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</si>
  <si>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</si>
  <si>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</si>
  <si>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</si>
  <si>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</si>
  <si>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</si>
  <si>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</si>
  <si>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</si>
  <si>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</si>
  <si>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</si>
  <si>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</si>
  <si>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</si>
  <si>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</si>
  <si>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</si>
  <si>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</si>
  <si>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</si>
  <si>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</si>
  <si>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</si>
  <si>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</si>
  <si>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</si>
  <si>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</si>
  <si>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</si>
  <si>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</si>
  <si>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</si>
  <si>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</si>
  <si>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</si>
  <si>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</si>
  <si>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</si>
  <si>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</si>
  <si>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</si>
  <si>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</si>
  <si>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</si>
  <si>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</si>
  <si>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</si>
  <si>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</si>
  <si>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</si>
  <si>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</si>
  <si>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</si>
  <si>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</si>
  <si>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</si>
  <si>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</si>
  <si>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</si>
  <si>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</si>
  <si>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</si>
  <si>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</si>
  <si>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</si>
  <si>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</si>
  <si>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</si>
  <si>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</si>
  <si>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</si>
  <si>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</si>
  <si>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</si>
  <si>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</si>
  <si>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</si>
  <si>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</si>
  <si>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</si>
  <si>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</si>
  <si>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</si>
  <si>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</si>
  <si>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</si>
  <si>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</si>
  <si>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</si>
  <si>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</si>
  <si>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</si>
  <si>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</si>
  <si>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</si>
  <si>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</si>
  <si>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</si>
  <si>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</si>
  <si>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</si>
  <si>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</si>
  <si>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</si>
  <si>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</si>
  <si>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</si>
  <si>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</si>
  <si>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</si>
  <si>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</si>
  <si>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</si>
  <si>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</si>
  <si>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</si>
  <si>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</si>
  <si>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</si>
  <si>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</si>
  <si>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</si>
  <si>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</si>
  <si>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</si>
  <si>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</si>
  <si>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</si>
  <si>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</si>
  <si>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</si>
  <si>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</si>
  <si>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</si>
  <si>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</si>
  <si>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</si>
  <si>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</si>
  <si>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</si>
  <si>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</si>
  <si>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</si>
  <si>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</si>
  <si>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</si>
  <si>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</si>
  <si>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</si>
  <si>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</si>
  <si>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</si>
  <si>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</si>
  <si>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</si>
  <si>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</si>
  <si>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</si>
  <si>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</si>
  <si>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</si>
  <si>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</si>
  <si>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</si>
  <si>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</si>
  <si>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</si>
  <si>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</si>
  <si>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</si>
  <si>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</si>
  <si>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</si>
  <si>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</si>
  <si>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</si>
  <si>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</si>
  <si>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</si>
  <si>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</si>
  <si>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</si>
  <si>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</si>
  <si>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</si>
  <si>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</si>
  <si>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</si>
  <si>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</si>
  <si>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</si>
  <si>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</si>
  <si>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</si>
  <si>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</si>
  <si>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</si>
  <si>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</si>
  <si>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</si>
  <si>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</si>
  <si>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</si>
  <si>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</si>
  <si>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</si>
  <si>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</si>
  <si>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</si>
  <si>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</si>
  <si>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</si>
  <si>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</si>
  <si>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</si>
  <si>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</si>
  <si>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</si>
  <si>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</si>
  <si>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</si>
  <si>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</si>
  <si>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</si>
  <si>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</si>
  <si>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</si>
  <si>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</si>
  <si>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</si>
  <si>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</si>
  <si>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</si>
  <si>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</si>
  <si>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</si>
  <si>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</si>
  <si>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</si>
  <si>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</si>
  <si>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</si>
  <si>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</si>
  <si>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</si>
  <si>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</si>
  <si>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</si>
  <si>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</si>
  <si>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</si>
  <si>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</si>
  <si>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</si>
  <si>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</si>
  <si>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</si>
  <si>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</si>
  <si>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</si>
  <si>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</si>
  <si>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</si>
  <si>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</si>
  <si>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</si>
  <si>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</si>
  <si>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</si>
  <si>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</si>
  <si>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</si>
  <si>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</si>
  <si>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</si>
  <si>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</si>
  <si>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</si>
  <si>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</si>
  <si>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</si>
  <si>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</si>
  <si>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</si>
  <si>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</si>
  <si>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</si>
  <si>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</si>
  <si>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</si>
  <si>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</si>
  <si>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</si>
  <si>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</si>
  <si>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</si>
  <si>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</si>
  <si>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</si>
  <si>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</si>
  <si>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</si>
  <si>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</si>
  <si>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</si>
  <si>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</si>
  <si>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</si>
  <si>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</si>
  <si>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</si>
  <si>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</si>
  <si>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</si>
  <si>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</si>
  <si>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</si>
  <si>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</si>
  <si>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</si>
  <si>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</si>
  <si>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</si>
  <si>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</si>
  <si>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</si>
  <si>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</si>
  <si>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</si>
  <si>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</si>
  <si>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</si>
  <si>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</si>
  <si>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</si>
  <si>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</si>
  <si>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</si>
  <si>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</si>
  <si>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</si>
  <si>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</si>
  <si>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</si>
  <si>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</si>
  <si>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</si>
  <si>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</si>
  <si>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</si>
  <si>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</si>
  <si>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</si>
  <si>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</si>
  <si>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</si>
  <si>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</si>
  <si>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</si>
  <si>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</si>
  <si>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</si>
  <si>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</si>
  <si>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</si>
  <si>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</si>
  <si>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</si>
  <si>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</si>
  <si>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</si>
  <si>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</si>
  <si>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</si>
  <si>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</si>
  <si>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</si>
  <si>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</si>
  <si>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</si>
  <si>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</si>
  <si>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</si>
  <si>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</si>
  <si>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</si>
  <si>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</si>
  <si>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</si>
  <si>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</si>
  <si>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</si>
  <si>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</si>
  <si>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</si>
  <si>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</si>
  <si>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</si>
  <si>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</si>
  <si>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</si>
  <si>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</si>
  <si>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</si>
  <si>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</si>
  <si>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</si>
  <si>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</si>
  <si>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</si>
  <si>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</si>
  <si>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</si>
  <si>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</si>
  <si>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</si>
  <si>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</si>
  <si>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</si>
  <si>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</si>
  <si>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</si>
  <si>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</si>
  <si>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</si>
  <si>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</si>
  <si>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</si>
  <si>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</si>
  <si>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</si>
  <si>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</si>
  <si>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</si>
  <si>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</si>
  <si>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</si>
  <si>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</si>
  <si>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</si>
  <si>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</si>
  <si>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</si>
  <si>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</si>
  <si>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</si>
  <si>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</si>
  <si>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</si>
  <si>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</si>
  <si>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</si>
  <si>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</si>
  <si>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</si>
  <si>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</si>
  <si>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</si>
  <si>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</si>
  <si>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</si>
  <si>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</si>
  <si>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</si>
  <si>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</si>
  <si>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</si>
  <si>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</si>
  <si>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</si>
  <si>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</si>
  <si>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</si>
  <si>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</si>
  <si>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</si>
  <si>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</si>
  <si>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</si>
  <si>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</si>
  <si>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</si>
  <si>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</si>
  <si>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</si>
  <si>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</si>
  <si>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</si>
  <si>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</si>
  <si>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</si>
  <si>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</si>
  <si>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</si>
  <si>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</si>
  <si>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</si>
  <si>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</si>
  <si>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</si>
  <si>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</si>
  <si>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</si>
  <si>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</si>
  <si>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</si>
  <si>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</si>
  <si>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</si>
  <si>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</si>
  <si>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</si>
  <si>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</si>
  <si>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</si>
  <si>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</si>
  <si>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</si>
  <si>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</si>
  <si>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</si>
  <si>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</si>
  <si>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</si>
  <si>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</si>
  <si>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</si>
  <si>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</si>
  <si>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</si>
  <si>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</si>
  <si>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</si>
  <si>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</si>
  <si>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</si>
  <si>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</si>
  <si>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</si>
  <si>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</si>
  <si>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</si>
  <si>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</si>
  <si>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</si>
  <si>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</si>
  <si>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</si>
  <si>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</si>
  <si>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</si>
  <si>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</si>
  <si>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</si>
  <si>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</si>
  <si>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</si>
  <si>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</si>
  <si>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</si>
  <si>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</si>
  <si>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</si>
  <si>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</si>
  <si>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</si>
  <si>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</si>
  <si>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</si>
  <si>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</si>
  <si>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</si>
  <si>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</si>
  <si>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</si>
  <si>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</si>
  <si>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</si>
  <si>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</si>
  <si>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</si>
  <si>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</si>
  <si>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</si>
  <si>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</si>
  <si>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</si>
  <si>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</si>
  <si>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</si>
  <si>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</si>
  <si>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</si>
  <si>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</si>
  <si>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</si>
  <si>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</si>
  <si>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</si>
  <si>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</si>
  <si>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</si>
  <si>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</si>
  <si>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</si>
  <si>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</si>
  <si>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</si>
  <si>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</si>
  <si>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</si>
  <si>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</si>
  <si>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</si>
  <si>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</si>
  <si>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</si>
  <si>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</si>
  <si>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</si>
  <si>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</si>
  <si>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</si>
  <si>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</si>
  <si>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</si>
  <si>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</si>
  <si>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</si>
  <si>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</si>
  <si>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</si>
  <si>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</si>
  <si>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</si>
  <si>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</si>
  <si>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</si>
  <si>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</si>
  <si>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</si>
  <si>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</si>
  <si>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</si>
  <si>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</si>
  <si>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</si>
  <si>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</si>
  <si>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</si>
  <si>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</si>
  <si>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</si>
  <si>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</si>
  <si>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</si>
  <si>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</si>
  <si>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</si>
  <si>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</si>
  <si>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</si>
  <si>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</si>
  <si>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</si>
  <si>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</si>
  <si>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</si>
  <si>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</si>
  <si>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</si>
  <si>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</si>
  <si>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</si>
  <si>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</si>
  <si>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</si>
  <si>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</si>
  <si>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</si>
  <si>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</si>
  <si>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</si>
  <si>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</si>
  <si>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</si>
  <si>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</si>
  <si>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</si>
  <si>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</si>
  <si>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</si>
  <si>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</si>
  <si>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</si>
  <si>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</si>
  <si>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</si>
  <si>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</si>
  <si>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</si>
  <si>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</si>
  <si>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</si>
  <si>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</si>
  <si>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</si>
  <si>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</si>
  <si>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</si>
  <si>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</si>
  <si>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</si>
  <si>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</si>
  <si>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</si>
  <si>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</si>
  <si>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</si>
  <si>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</si>
  <si>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</si>
  <si>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</si>
  <si>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</si>
  <si>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</si>
  <si>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</si>
  <si>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</si>
  <si>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</si>
  <si>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</si>
  <si>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</si>
  <si>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</si>
  <si>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</si>
  <si>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</si>
  <si>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</si>
  <si>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</si>
  <si>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</si>
  <si>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</si>
  <si>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</si>
  <si>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</si>
  <si>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</si>
  <si>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</si>
  <si>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</si>
  <si>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</si>
  <si>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</si>
  <si>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</si>
  <si>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</si>
  <si>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</si>
  <si>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</si>
  <si>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</si>
  <si>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</si>
  <si>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</si>
  <si>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</si>
  <si>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</si>
  <si>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</si>
  <si>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</si>
  <si>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</si>
  <si>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</si>
  <si>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</si>
  <si>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</si>
  <si>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</si>
  <si>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</si>
  <si>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</si>
  <si>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</si>
  <si>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</si>
  <si>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</si>
  <si>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</si>
  <si>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</si>
  <si>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</si>
  <si>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</si>
  <si>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</si>
  <si>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</si>
  <si>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</si>
  <si>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</si>
  <si>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</si>
  <si>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</si>
  <si>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</si>
  <si>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</si>
  <si>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</si>
  <si>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</si>
  <si>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</si>
  <si>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</si>
  <si>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</si>
  <si>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</si>
  <si>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</si>
  <si>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</si>
  <si>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</si>
  <si>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</si>
  <si>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</si>
  <si>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</si>
  <si>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</si>
  <si>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</si>
  <si>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</si>
  <si>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</si>
  <si>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</si>
  <si>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</si>
  <si>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</si>
  <si>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</si>
  <si>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</si>
  <si>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</si>
  <si>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</si>
  <si>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</si>
  <si>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</si>
  <si>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</si>
  <si>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</si>
  <si>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</si>
  <si>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</si>
  <si>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</si>
  <si>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</si>
  <si>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</si>
  <si>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</si>
  <si>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</si>
  <si>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</si>
  <si>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</si>
  <si>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</si>
  <si>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</si>
  <si>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</si>
  <si>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</si>
  <si>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</si>
  <si>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</si>
  <si>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</si>
  <si>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</si>
  <si>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</si>
  <si>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</si>
  <si>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</si>
  <si>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</si>
  <si>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</si>
  <si>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</si>
  <si>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</si>
  <si>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</si>
  <si>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</si>
  <si>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</si>
  <si>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</si>
  <si>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</si>
  <si>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</si>
  <si>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</si>
  <si>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</si>
  <si>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</si>
  <si>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</si>
  <si>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</si>
  <si>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</si>
  <si>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</si>
  <si>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</si>
  <si>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</si>
  <si>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</si>
  <si>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</si>
  <si>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</si>
  <si>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</si>
  <si>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</si>
  <si>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</si>
  <si>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</si>
  <si>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</si>
  <si>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</si>
  <si>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</si>
  <si>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</si>
  <si>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</si>
  <si>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</si>
  <si>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</si>
  <si>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</si>
  <si>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</si>
  <si>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</si>
  <si>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</si>
  <si>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</si>
  <si>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</si>
  <si>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</si>
  <si>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</si>
  <si>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</si>
  <si>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</si>
  <si>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</si>
  <si>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</si>
  <si>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</si>
  <si>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</si>
  <si>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</si>
  <si>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</si>
  <si>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</si>
  <si>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</si>
  <si>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</si>
  <si>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</si>
  <si>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</si>
  <si>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</si>
  <si>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</si>
  <si>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</si>
  <si>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</si>
  <si>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</si>
  <si>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</si>
  <si>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</si>
  <si>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</si>
  <si>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</si>
  <si>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</si>
  <si>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</si>
  <si>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</si>
  <si>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</si>
  <si>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</si>
  <si>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</si>
  <si>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</si>
  <si>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</si>
  <si>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</si>
  <si>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</si>
  <si>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</si>
  <si>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</si>
  <si>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</si>
  <si>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</si>
  <si>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</si>
  <si>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</si>
  <si>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</si>
  <si>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</si>
  <si>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</si>
  <si>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</si>
  <si>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</si>
  <si>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</si>
  <si>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</si>
  <si>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</si>
  <si>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</si>
  <si>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</si>
  <si>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</si>
  <si>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</si>
  <si>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</si>
  <si>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</si>
  <si>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</si>
  <si>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</si>
  <si>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</si>
  <si>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</si>
  <si>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</si>
  <si>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</si>
  <si>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</si>
  <si>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</si>
  <si>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</si>
  <si>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</si>
  <si>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</si>
  <si>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</si>
  <si>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</si>
  <si>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</si>
  <si>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</si>
  <si>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</si>
  <si>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</si>
  <si>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</si>
  <si>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</si>
  <si>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</si>
  <si>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</si>
  <si>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</si>
  <si>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</si>
  <si>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</si>
  <si>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</si>
  <si>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</si>
  <si>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</si>
  <si>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</si>
  <si>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</si>
  <si>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</si>
  <si>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</si>
  <si>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</si>
  <si>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</si>
  <si>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</si>
  <si>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</si>
  <si>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</si>
  <si>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</si>
  <si>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</si>
  <si>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</si>
  <si>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</si>
  <si>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</si>
  <si>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</si>
  <si>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</si>
  <si>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</si>
  <si>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</si>
  <si>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</si>
  <si>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</si>
  <si>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</si>
  <si>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</si>
  <si>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</si>
  <si>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</si>
  <si>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</si>
  <si>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</si>
  <si>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</si>
  <si>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</si>
  <si>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</si>
  <si>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</si>
  <si>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</si>
  <si>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</si>
  <si>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</si>
  <si>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</si>
  <si>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</si>
  <si>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</si>
  <si>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</si>
  <si>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</si>
  <si>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</si>
  <si>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</si>
  <si>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</si>
  <si>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</si>
  <si>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</si>
  <si>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</si>
  <si>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</si>
  <si>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</si>
  <si>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</si>
  <si>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</si>
  <si>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</si>
  <si>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</si>
  <si>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</si>
  <si>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</si>
  <si>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</si>
  <si>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</si>
  <si>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</si>
  <si>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</si>
  <si>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</si>
  <si>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</si>
  <si>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</si>
  <si>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</si>
  <si>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</si>
  <si>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</si>
  <si>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</si>
  <si>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</si>
  <si>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</si>
  <si>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</si>
  <si>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</si>
  <si>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</si>
  <si>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</si>
  <si>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</si>
  <si>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</si>
  <si>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</si>
  <si>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</si>
  <si>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</si>
  <si>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</si>
  <si>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</si>
  <si>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</si>
  <si>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</si>
  <si>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</si>
  <si>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</si>
  <si>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</si>
  <si>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</si>
  <si>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</si>
  <si>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</si>
  <si>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</si>
  <si>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</si>
  <si>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</si>
  <si>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</si>
  <si>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</si>
  <si>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</si>
  <si>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</si>
  <si>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</si>
  <si>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</si>
  <si>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</si>
  <si>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</si>
  <si>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</si>
  <si>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</si>
  <si>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</si>
  <si>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</si>
  <si>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</si>
  <si>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</si>
  <si>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</si>
  <si>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</si>
  <si>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</si>
  <si>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</si>
  <si>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</si>
  <si>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</si>
  <si>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</si>
  <si>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</si>
  <si>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</si>
  <si>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</si>
  <si>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</si>
  <si>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</si>
  <si>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</si>
  <si>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</si>
  <si>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</si>
  <si>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</si>
  <si>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</si>
  <si>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</si>
  <si>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</si>
  <si>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</si>
  <si>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</si>
  <si>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</si>
  <si>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</si>
  <si>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</si>
  <si>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</si>
  <si>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</si>
  <si>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</si>
  <si>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</si>
  <si>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</si>
  <si>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</si>
  <si>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</si>
  <si>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</si>
  <si>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</si>
  <si>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</si>
  <si>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</si>
  <si>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</si>
  <si>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</si>
  <si>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</si>
  <si>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</si>
  <si>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</si>
  <si>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</si>
  <si>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</si>
  <si>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</si>
  <si>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</si>
  <si>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</si>
  <si>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</si>
  <si>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</si>
  <si>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</si>
  <si>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</si>
  <si>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</si>
  <si>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</si>
  <si>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</si>
  <si>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</si>
  <si>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</si>
  <si>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</si>
  <si>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</si>
  <si>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</si>
  <si>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</si>
  <si>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</si>
  <si>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</si>
  <si>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</si>
  <si>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</si>
  <si>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</si>
  <si>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</si>
  <si>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</si>
  <si>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</si>
  <si>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</si>
  <si>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</si>
  <si>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</si>
  <si>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</si>
  <si>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</si>
  <si>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</si>
  <si>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</si>
  <si>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</si>
  <si>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</si>
  <si>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</si>
  <si>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</si>
  <si>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</si>
  <si>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</si>
  <si>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</si>
  <si>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</si>
  <si>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</si>
  <si>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</si>
  <si>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</si>
  <si>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</si>
  <si>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</si>
  <si>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</si>
  <si>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</si>
  <si>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</si>
  <si>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</si>
  <si>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</si>
  <si>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</si>
  <si>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</si>
  <si>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</si>
  <si>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</si>
  <si>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</si>
  <si>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</si>
  <si>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</si>
  <si>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</si>
  <si>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</si>
  <si>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</si>
  <si>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</si>
  <si>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</si>
  <si>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</si>
  <si>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</si>
  <si>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</si>
  <si>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</si>
  <si>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</si>
  <si>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</si>
  <si>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</si>
  <si>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</si>
  <si>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</si>
  <si>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</si>
  <si>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</si>
  <si>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</si>
  <si>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</si>
  <si>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</si>
  <si>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</si>
  <si>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</si>
  <si>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</si>
  <si>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</si>
  <si>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</si>
  <si>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</si>
  <si>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</si>
  <si>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</si>
  <si>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</si>
  <si>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</si>
  <si>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</si>
  <si>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</si>
  <si>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</si>
  <si>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</si>
  <si>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</si>
  <si>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</si>
  <si>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</si>
  <si>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</si>
  <si>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</si>
  <si>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</si>
  <si>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</si>
  <si>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</si>
  <si>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</si>
  <si>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</si>
  <si>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</si>
  <si>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</si>
  <si>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</si>
  <si>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</si>
  <si>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</si>
  <si>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</si>
  <si>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</si>
  <si>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</si>
  <si>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</si>
  <si>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</si>
  <si>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</si>
  <si>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</si>
  <si>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</si>
  <si>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</si>
  <si>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</si>
  <si>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</si>
  <si>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</si>
  <si>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</si>
  <si>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</si>
  <si>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</si>
  <si>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</si>
  <si>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</si>
  <si>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</si>
  <si>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</si>
  <si>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</si>
  <si>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</si>
  <si>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</si>
  <si>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</si>
  <si>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</si>
  <si>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</si>
  <si>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</si>
  <si>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</si>
  <si>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</si>
  <si>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</si>
  <si>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</si>
  <si>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</si>
  <si>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</si>
  <si>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</si>
  <si>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</si>
  <si>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</si>
  <si>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</si>
  <si>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</si>
  <si>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</si>
  <si>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</si>
  <si>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</si>
  <si>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</si>
  <si>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</si>
  <si>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</si>
  <si>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</si>
  <si>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</si>
  <si>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</si>
  <si>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</si>
  <si>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</si>
  <si>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</si>
  <si>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</si>
  <si>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</si>
  <si>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</si>
  <si>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</si>
  <si>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</si>
  <si>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</si>
  <si>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</si>
  <si>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</si>
  <si>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</si>
  <si>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</si>
  <si>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</si>
  <si>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</si>
  <si>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</si>
  <si>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</si>
  <si>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</si>
  <si>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</si>
  <si>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</si>
  <si>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</si>
  <si>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</si>
  <si>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</si>
  <si>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</si>
  <si>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</si>
  <si>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</si>
  <si>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</si>
  <si>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</si>
  <si>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</si>
  <si>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</si>
  <si>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</si>
  <si>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</si>
  <si>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</si>
  <si>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</si>
  <si>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</si>
  <si>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</si>
  <si>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</si>
  <si>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</si>
  <si>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</si>
  <si>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</si>
  <si>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</si>
  <si>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</si>
  <si>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</si>
  <si>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</si>
  <si>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</si>
  <si>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</si>
  <si>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</si>
  <si>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</si>
  <si>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</si>
  <si>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</si>
  <si>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</si>
  <si>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</si>
  <si>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</si>
  <si>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</si>
  <si>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</si>
  <si>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</si>
  <si>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</si>
  <si>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</si>
  <si>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</si>
  <si>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</si>
  <si>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</si>
  <si>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</si>
  <si>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</si>
  <si>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</si>
  <si>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</si>
  <si>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</si>
  <si>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</si>
  <si>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</si>
  <si>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</si>
  <si>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</si>
  <si>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</si>
  <si>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</si>
  <si>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</si>
  <si>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</si>
  <si>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</si>
  <si>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</si>
  <si>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</si>
  <si>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</si>
  <si>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</si>
  <si>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</si>
  <si>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</si>
  <si>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</si>
  <si>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</si>
  <si>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</si>
  <si>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</si>
  <si>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</si>
  <si>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</si>
  <si>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</si>
  <si>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</si>
  <si>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</si>
  <si>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</si>
  <si>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</si>
  <si>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</si>
  <si>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</si>
  <si>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</si>
  <si>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</si>
  <si>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</si>
  <si>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</si>
  <si>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</si>
  <si>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</si>
  <si>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</si>
  <si>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</si>
  <si>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</si>
  <si>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</si>
  <si>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</si>
  <si>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</si>
  <si>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</si>
  <si>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</si>
  <si>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</si>
  <si>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</si>
  <si>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</si>
  <si>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</si>
  <si>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</si>
  <si>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</si>
  <si>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</si>
  <si>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</si>
  <si>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</si>
  <si>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</si>
  <si>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</si>
  <si>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</si>
  <si>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</si>
  <si>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</si>
  <si>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</si>
  <si>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</si>
  <si>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</si>
  <si>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</si>
  <si>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</si>
  <si>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</si>
  <si>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</si>
  <si>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</si>
  <si>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</si>
  <si>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</si>
  <si>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</si>
  <si>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</si>
  <si>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</si>
  <si>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</si>
  <si>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</si>
  <si>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</si>
  <si>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</si>
  <si>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</si>
  <si>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</si>
  <si>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</si>
  <si>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</si>
  <si>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</si>
  <si>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</si>
  <si>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</si>
  <si>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</si>
  <si>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</si>
  <si>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</si>
  <si>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</si>
  <si>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</si>
  <si>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</si>
  <si>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</si>
  <si>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</si>
  <si>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</si>
  <si>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</si>
  <si>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</si>
  <si>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</si>
  <si>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</si>
  <si>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</si>
  <si>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</si>
  <si>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</si>
  <si>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</si>
  <si>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</si>
  <si>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</si>
  <si>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</si>
  <si>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</si>
  <si>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</si>
  <si>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</si>
  <si>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</si>
  <si>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</si>
  <si>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</si>
  <si>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</si>
  <si>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</si>
  <si>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</si>
  <si>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</si>
  <si>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</si>
  <si>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</si>
  <si>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</si>
  <si>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</si>
  <si>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</si>
  <si>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</si>
  <si>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</si>
  <si>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</si>
  <si>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</si>
  <si>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</si>
  <si>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</si>
  <si>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</si>
  <si>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</si>
  <si>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</si>
  <si>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</si>
  <si>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</si>
  <si>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</si>
  <si>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</si>
  <si>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</si>
  <si>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</si>
  <si>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</si>
  <si>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</si>
  <si>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</si>
  <si>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</si>
  <si>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</si>
  <si>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</si>
  <si>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</si>
  <si>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</si>
  <si>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</si>
  <si>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</si>
  <si>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</si>
  <si>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</si>
  <si>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</si>
  <si>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</si>
  <si>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</si>
  <si>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</si>
  <si>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</si>
  <si>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</si>
  <si>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</si>
  <si>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</si>
  <si>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</si>
  <si>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</si>
  <si>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</si>
  <si>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</si>
  <si>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</si>
  <si>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</si>
  <si>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</si>
  <si>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</si>
  <si>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</si>
  <si>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</si>
  <si>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</si>
  <si>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</si>
  <si>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</si>
  <si>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</si>
  <si>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</si>
  <si>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</si>
  <si>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</si>
  <si>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</si>
  <si>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</si>
  <si>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</si>
  <si>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</si>
  <si>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</si>
  <si>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</si>
  <si>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</si>
  <si>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</si>
  <si>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</si>
  <si>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</si>
  <si>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</si>
  <si>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</si>
  <si>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</si>
  <si>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</si>
  <si>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</si>
  <si>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</si>
  <si>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</si>
  <si>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</si>
  <si>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</si>
  <si>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</si>
  <si>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</si>
  <si>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</si>
  <si>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</si>
  <si>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</si>
  <si>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</si>
  <si>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</si>
  <si>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</si>
  <si>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</si>
  <si>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</si>
  <si>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</si>
  <si>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</si>
  <si>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</si>
  <si>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</si>
  <si>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</si>
  <si>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</si>
  <si>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</si>
  <si>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</si>
  <si>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</si>
  <si>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</si>
  <si>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</si>
  <si>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</si>
  <si>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</si>
  <si>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</si>
  <si>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</si>
  <si>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</si>
  <si>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</si>
  <si>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</si>
  <si>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</si>
  <si>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</si>
  <si>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</si>
  <si>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</si>
  <si>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</si>
  <si>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</si>
  <si>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</si>
  <si>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</si>
  <si>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</si>
  <si>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</si>
  <si>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</si>
  <si>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</si>
  <si>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</si>
  <si>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</si>
  <si>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</si>
  <si>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</si>
  <si>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</si>
  <si>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</si>
  <si>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</si>
  <si>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</si>
  <si>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</si>
  <si>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</si>
  <si>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</si>
  <si>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</si>
  <si>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</si>
  <si>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</si>
  <si>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</si>
  <si>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</si>
  <si>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</si>
  <si>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</si>
  <si>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</si>
  <si>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</si>
  <si>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</si>
  <si>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</si>
  <si>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</si>
  <si>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</si>
  <si>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</si>
  <si>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</si>
  <si>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</si>
  <si>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</si>
  <si>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</si>
  <si>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</si>
  <si>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</si>
  <si>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</si>
  <si>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</si>
  <si>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</si>
  <si>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</si>
  <si>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</si>
  <si>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</si>
  <si>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</si>
  <si>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</si>
  <si>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</si>
  <si>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</si>
  <si>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</si>
  <si>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</si>
  <si>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</si>
  <si>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</si>
  <si>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</si>
  <si>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</si>
  <si>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</si>
  <si>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</si>
  <si>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</si>
  <si>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</si>
  <si>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</si>
  <si>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</si>
  <si>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</si>
  <si>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</si>
  <si>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</si>
  <si>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</si>
  <si>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</si>
  <si>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</si>
  <si>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</si>
  <si>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</si>
  <si>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</si>
  <si>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</si>
  <si>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</si>
  <si>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</si>
  <si>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</si>
  <si>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</si>
  <si>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</si>
  <si>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</si>
  <si>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</si>
  <si>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</si>
  <si>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</si>
  <si>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</si>
  <si>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</si>
  <si>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</si>
  <si>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</si>
  <si>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</si>
  <si>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</si>
  <si>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</si>
  <si>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</si>
  <si>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</si>
  <si>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</si>
  <si>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</si>
  <si>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</si>
  <si>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</si>
  <si>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</si>
  <si>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</si>
  <si>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</si>
  <si>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</si>
  <si>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</si>
  <si>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</si>
  <si>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</si>
  <si>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</si>
  <si>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</si>
  <si>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</si>
  <si>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</si>
  <si>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</si>
  <si>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</si>
  <si>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</si>
  <si>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</si>
  <si>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</si>
  <si>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</si>
  <si>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</si>
  <si>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</si>
  <si>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</si>
  <si>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</si>
  <si>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</si>
  <si>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</si>
  <si>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</si>
  <si>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</si>
  <si>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</si>
  <si>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</si>
  <si>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</si>
  <si>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</si>
  <si>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</si>
  <si>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</si>
  <si>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</si>
  <si>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</si>
  <si>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</si>
  <si>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</si>
  <si>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</si>
  <si>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</si>
  <si>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</si>
  <si>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</si>
  <si>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</si>
  <si>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</si>
  <si>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</si>
  <si>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</si>
  <si>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</si>
  <si>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</si>
  <si>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</si>
  <si>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</si>
  <si>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</si>
  <si>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</si>
  <si>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</si>
  <si>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</si>
  <si>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</si>
  <si>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</si>
  <si>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</si>
  <si>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</si>
  <si>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</si>
  <si>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</si>
  <si>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</si>
  <si>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</si>
  <si>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</si>
  <si>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</si>
  <si>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</si>
  <si>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</si>
  <si>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</si>
  <si>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</si>
  <si>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</si>
  <si>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</si>
  <si>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</si>
  <si>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</si>
  <si>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</si>
  <si>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</si>
  <si>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</si>
  <si>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</si>
  <si>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</si>
  <si>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</si>
  <si>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</si>
  <si>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</si>
  <si>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</si>
  <si>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</si>
  <si>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</si>
  <si>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</si>
  <si>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</si>
  <si>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</si>
  <si>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</si>
  <si>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</si>
  <si>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</si>
  <si>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</si>
  <si>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</si>
  <si>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</si>
  <si>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</si>
  <si>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</si>
  <si>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</si>
  <si>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</si>
  <si>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</si>
  <si>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</si>
  <si>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</si>
  <si>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</si>
  <si>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</si>
  <si>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</si>
  <si>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</si>
  <si>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</si>
  <si>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</si>
  <si>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</si>
  <si>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</si>
  <si>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</si>
  <si>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</si>
  <si>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</si>
  <si>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</si>
  <si>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</si>
  <si>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</si>
  <si>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</si>
  <si>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</si>
  <si>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</si>
  <si>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</si>
  <si>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</si>
  <si>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</si>
  <si>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</si>
  <si>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</si>
  <si>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</si>
  <si>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</si>
  <si>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</si>
  <si>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</si>
  <si>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</si>
  <si>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</si>
  <si>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</si>
  <si>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</si>
  <si>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</si>
  <si>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</si>
  <si>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</si>
  <si>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</si>
  <si>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</si>
  <si>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</si>
  <si>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</si>
  <si>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</si>
  <si>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</si>
  <si>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</si>
  <si>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</si>
  <si>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</si>
  <si>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</si>
  <si>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</si>
  <si>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</si>
  <si>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</si>
  <si>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</si>
  <si>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</si>
  <si>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</si>
  <si>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</si>
  <si>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</si>
  <si>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</si>
  <si>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</si>
  <si>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</si>
  <si>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</si>
  <si>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</si>
  <si>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</si>
  <si>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</si>
  <si>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</si>
  <si>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</si>
  <si>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</si>
  <si>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</si>
  <si>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</si>
  <si>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</si>
  <si>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</si>
  <si>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</si>
  <si>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</si>
  <si>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</si>
  <si>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</si>
  <si>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</si>
  <si>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</si>
  <si>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</si>
  <si>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</si>
  <si>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</si>
  <si>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</si>
  <si>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</si>
  <si>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</si>
  <si>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</si>
  <si>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</si>
  <si>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</si>
  <si>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</si>
  <si>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</si>
  <si>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</si>
  <si>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</si>
  <si>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</si>
  <si>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</si>
  <si>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</si>
  <si>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</si>
  <si>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</si>
  <si>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</si>
  <si>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</si>
  <si>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</si>
  <si>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</si>
  <si>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</si>
  <si>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</si>
  <si>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</si>
  <si>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</si>
  <si>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</si>
  <si>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</si>
  <si>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</si>
  <si>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</si>
  <si>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</si>
  <si>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</si>
  <si>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</si>
  <si>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</si>
  <si>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</si>
  <si>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</si>
  <si>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</si>
  <si>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</si>
  <si>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</si>
  <si>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</si>
  <si>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</si>
  <si>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</si>
  <si>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</si>
  <si>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</si>
  <si>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</si>
  <si>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</si>
  <si>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</si>
  <si>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</si>
  <si>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</si>
  <si>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</si>
  <si>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</si>
  <si>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</si>
  <si>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</si>
  <si>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</si>
  <si>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</si>
  <si>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</si>
  <si>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</si>
  <si>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</si>
  <si>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</si>
  <si>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</si>
  <si>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</si>
  <si>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</si>
  <si>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</si>
  <si>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</si>
  <si>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</si>
  <si>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</si>
  <si>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</si>
  <si>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</si>
  <si>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</si>
  <si>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</si>
  <si>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</si>
  <si>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</si>
  <si>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</si>
  <si>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</si>
  <si>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</si>
  <si>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</si>
  <si>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</si>
  <si>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</si>
  <si>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</si>
  <si>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</si>
  <si>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</si>
  <si>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</si>
  <si>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</si>
  <si>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</si>
  <si>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</si>
  <si>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</si>
  <si>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</si>
  <si>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</si>
  <si>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</si>
  <si>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</si>
  <si>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</si>
  <si>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</si>
  <si>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</si>
  <si>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</si>
  <si>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</si>
  <si>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</si>
  <si>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</si>
  <si>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</si>
  <si>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</si>
  <si>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</si>
  <si>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</si>
  <si>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</si>
  <si>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</si>
  <si>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</si>
  <si>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</si>
  <si>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</si>
  <si>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</si>
  <si>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</si>
  <si>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</si>
  <si>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</si>
  <si>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</si>
  <si>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</si>
  <si>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</si>
  <si>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</si>
  <si>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</si>
  <si>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</si>
  <si>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</si>
  <si>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</si>
  <si>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</si>
  <si>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</si>
  <si>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</si>
  <si>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</si>
  <si>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</si>
  <si>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</si>
  <si>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</si>
  <si>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</si>
  <si>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</si>
  <si>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</si>
  <si>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</si>
  <si>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</si>
  <si>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</si>
  <si>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</si>
  <si>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</si>
  <si>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</si>
  <si>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</si>
  <si>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</si>
  <si>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</si>
  <si>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</si>
  <si>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</si>
  <si>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</si>
  <si>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</si>
  <si>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</si>
  <si>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</si>
  <si>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</si>
  <si>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</si>
  <si>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</si>
  <si>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</si>
  <si>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</si>
  <si>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</si>
  <si>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</si>
  <si>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</si>
  <si>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</si>
  <si>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</si>
  <si>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</si>
  <si>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</si>
  <si>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</si>
  <si>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</si>
  <si>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</si>
  <si>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</si>
  <si>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</si>
  <si>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</si>
  <si>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</si>
  <si>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</si>
  <si>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</si>
  <si>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</si>
  <si>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</si>
  <si>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</si>
  <si>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</si>
  <si>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</si>
  <si>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</si>
  <si>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</si>
  <si>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</si>
  <si>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</si>
  <si>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</si>
  <si>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</si>
  <si>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</si>
  <si>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</si>
  <si>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</si>
  <si>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</si>
  <si>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</si>
  <si>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</si>
  <si>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</si>
  <si>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</si>
  <si>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</si>
  <si>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</si>
  <si>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</si>
  <si>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</si>
  <si>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</si>
  <si>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</si>
  <si>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</si>
  <si>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</si>
  <si>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</si>
  <si>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</si>
  <si>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</si>
  <si>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</si>
  <si>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</si>
  <si>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</si>
  <si>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</si>
  <si>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</si>
  <si>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</si>
  <si>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</si>
  <si>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</si>
  <si>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</si>
  <si>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</si>
  <si>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</si>
  <si>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</si>
  <si>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</si>
  <si>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</si>
  <si>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</si>
  <si>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</si>
  <si>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</si>
  <si>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</si>
  <si>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</si>
  <si>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</si>
  <si>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</si>
  <si>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</si>
  <si>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</si>
  <si>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</si>
  <si>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</si>
  <si>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</si>
  <si>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</si>
  <si>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</si>
  <si>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</si>
  <si>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</si>
  <si>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</si>
  <si>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</si>
  <si>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</si>
  <si>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</si>
  <si>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</si>
  <si>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</si>
  <si>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</si>
  <si>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</si>
  <si>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</si>
  <si>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</si>
  <si>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</si>
  <si>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</si>
  <si>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</si>
  <si>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</si>
  <si>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</si>
  <si>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</si>
  <si>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</si>
  <si>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</si>
  <si>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</si>
  <si>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</si>
  <si>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</si>
  <si>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</si>
  <si>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</si>
  <si>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</si>
  <si>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</si>
  <si>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</si>
  <si>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</si>
  <si>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</si>
  <si>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</si>
  <si>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</si>
  <si>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</si>
  <si>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</si>
  <si>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</si>
  <si>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</si>
  <si>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</si>
  <si>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</si>
  <si>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</si>
  <si>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</si>
  <si>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</si>
  <si>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</si>
  <si>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</si>
  <si>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</si>
  <si>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</si>
  <si>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</si>
  <si>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</si>
  <si>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</si>
  <si>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</si>
  <si>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</si>
  <si>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</si>
  <si>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</si>
  <si>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</si>
  <si>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</si>
  <si>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</si>
  <si>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</si>
  <si>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</si>
  <si>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</si>
  <si>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</si>
  <si>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</si>
  <si>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</si>
  <si>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</si>
  <si>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</si>
  <si>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</si>
  <si>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</si>
  <si>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</si>
  <si>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</si>
  <si>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</si>
  <si>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</si>
  <si>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</si>
  <si>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</si>
  <si>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</si>
  <si>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</si>
  <si>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</si>
  <si>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</si>
  <si>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</si>
  <si>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</si>
  <si>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</si>
  <si>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</si>
  <si>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</si>
  <si>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</si>
  <si>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</si>
  <si>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</si>
  <si>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</si>
  <si>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</si>
  <si>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</si>
  <si>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</si>
  <si>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</si>
  <si>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</si>
  <si>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</si>
  <si>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</si>
  <si>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</si>
  <si>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</si>
  <si>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</si>
  <si>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</si>
  <si>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</si>
  <si>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</si>
  <si>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</si>
  <si>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</si>
  <si>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</si>
  <si>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</si>
  <si>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</si>
  <si>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</si>
  <si>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</si>
  <si>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</si>
  <si>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</si>
  <si>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</si>
  <si>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</si>
  <si>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</si>
  <si>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</si>
  <si>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</si>
  <si>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</si>
  <si>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</si>
  <si>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</si>
  <si>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</si>
  <si>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</si>
  <si>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</si>
  <si>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</si>
  <si>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</si>
  <si>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</si>
  <si>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</si>
  <si>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</si>
  <si>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</si>
  <si>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</si>
  <si>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</si>
  <si>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</si>
  <si>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</si>
  <si>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</si>
  <si>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</si>
  <si>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</si>
  <si>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</si>
  <si>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</si>
  <si>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</si>
  <si>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</si>
  <si>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</si>
  <si>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</si>
  <si>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</si>
  <si>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</si>
  <si>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</si>
  <si>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</si>
  <si>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</si>
  <si>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</si>
  <si>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</si>
  <si>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</si>
  <si>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</si>
  <si>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</si>
  <si>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</si>
  <si>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</si>
  <si>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</si>
  <si>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</si>
  <si>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</si>
  <si>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</si>
  <si>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</si>
  <si>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</si>
  <si>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</si>
  <si>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</si>
  <si>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</si>
  <si>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</si>
  <si>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</si>
  <si>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</si>
  <si>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</si>
  <si>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</si>
  <si>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</si>
  <si>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</si>
  <si>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</si>
  <si>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</si>
  <si>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</si>
  <si>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</si>
  <si>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</si>
  <si>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</si>
  <si>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</si>
  <si>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</si>
  <si>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</si>
  <si>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</si>
  <si>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</si>
  <si>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</si>
  <si>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</si>
  <si>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</si>
  <si>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</si>
  <si>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</si>
  <si>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</si>
  <si>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</si>
  <si>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</si>
  <si>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</si>
  <si>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</si>
  <si>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</si>
  <si>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</si>
  <si>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</si>
  <si>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</si>
  <si>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</si>
  <si>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</si>
  <si>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</si>
  <si>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</si>
  <si>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</si>
  <si>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</si>
  <si>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</si>
  <si>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</si>
  <si>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</si>
  <si>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</si>
  <si>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</si>
  <si>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</si>
  <si>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</si>
  <si>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</si>
  <si>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</si>
  <si>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</si>
  <si>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</si>
  <si>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</si>
  <si>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</si>
  <si>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</si>
  <si>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</si>
  <si>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</si>
  <si>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</si>
  <si>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</si>
  <si>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</si>
  <si>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</si>
  <si>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</si>
  <si>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</si>
  <si>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</si>
  <si>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</si>
  <si>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</si>
  <si>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</si>
  <si>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</si>
  <si>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</si>
  <si>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</si>
  <si>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</si>
  <si>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</si>
  <si>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</si>
  <si>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</si>
  <si>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</si>
  <si>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</si>
  <si>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</si>
  <si>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</si>
  <si>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</si>
  <si>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</si>
  <si>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</si>
  <si>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</si>
  <si>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</si>
  <si>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</si>
  <si>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</si>
  <si>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</si>
  <si>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</si>
  <si>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</si>
  <si>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</si>
  <si>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</si>
  <si>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</si>
  <si>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</si>
  <si>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</si>
  <si>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</si>
  <si>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</si>
  <si>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</si>
  <si>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</si>
  <si>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</si>
  <si>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</si>
  <si>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</si>
  <si>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</si>
  <si>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</si>
  <si>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</si>
  <si>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</si>
  <si>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</si>
  <si>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</si>
  <si>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</si>
  <si>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</si>
  <si>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</si>
  <si>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</si>
  <si>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</si>
  <si>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</si>
  <si>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</si>
  <si>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</si>
  <si>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</si>
  <si>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</si>
  <si>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</si>
  <si>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</si>
  <si>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</si>
  <si>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</si>
  <si>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</si>
  <si>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</si>
  <si>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</si>
  <si>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</si>
  <si>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</si>
  <si>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</si>
  <si>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</si>
  <si>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</si>
  <si>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</si>
  <si>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</si>
  <si>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</si>
  <si>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</si>
  <si>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</si>
  <si>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</si>
  <si>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</si>
  <si>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</si>
  <si>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</si>
  <si>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</si>
  <si>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</si>
  <si>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</si>
  <si>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</si>
  <si>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</si>
  <si>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</si>
  <si>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</si>
  <si>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</si>
  <si>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</si>
  <si>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</si>
  <si>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</si>
  <si>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</si>
  <si>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</si>
  <si>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</si>
  <si>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</si>
  <si>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</si>
  <si>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</si>
  <si>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</si>
  <si>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</si>
  <si>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</si>
  <si>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</si>
  <si>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</si>
  <si>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</si>
  <si>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</si>
  <si>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</si>
  <si>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</si>
  <si>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</si>
  <si>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</si>
  <si>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</si>
  <si>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</si>
  <si>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</si>
  <si>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</si>
  <si>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</si>
  <si>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</si>
  <si>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</si>
  <si>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</si>
  <si>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</si>
  <si>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</si>
  <si>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</si>
  <si>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</si>
  <si>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</si>
  <si>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</si>
  <si>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</si>
  <si>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</si>
  <si>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</si>
  <si>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</si>
  <si>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</si>
  <si>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</si>
  <si>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</si>
  <si>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</si>
  <si>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</si>
  <si>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</si>
  <si>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</si>
  <si>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</si>
  <si>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</si>
  <si>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</si>
  <si>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</si>
  <si>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</si>
  <si>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</si>
  <si>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</si>
  <si>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</si>
  <si>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</si>
  <si>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</si>
  <si>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</si>
  <si>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</si>
  <si>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</si>
  <si>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</si>
  <si>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</si>
  <si>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</si>
  <si>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</si>
  <si>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</si>
  <si>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</si>
  <si>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</si>
  <si>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</si>
  <si>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</si>
  <si>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</si>
  <si>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</si>
  <si>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</si>
  <si>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</si>
  <si>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</si>
  <si>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</si>
  <si>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</si>
  <si>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</si>
  <si>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</si>
  <si>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</si>
  <si>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</si>
  <si>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</si>
  <si>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</si>
  <si>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</si>
  <si>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</si>
  <si>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</si>
  <si>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</si>
  <si>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</si>
  <si>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</si>
  <si>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</si>
  <si>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</si>
  <si>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</si>
  <si>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</si>
  <si>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</si>
  <si>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</si>
  <si>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</si>
  <si>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</si>
  <si>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</si>
  <si>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</si>
  <si>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</si>
  <si>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</si>
  <si>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</si>
  <si>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</si>
  <si>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</si>
  <si>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</si>
  <si>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</si>
  <si>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</si>
  <si>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</si>
  <si>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</si>
  <si>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</si>
  <si>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</si>
  <si>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</si>
  <si>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</si>
  <si>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</si>
  <si>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</si>
  <si>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</si>
  <si>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</si>
  <si>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</si>
  <si>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</si>
  <si>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</si>
  <si>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</si>
  <si>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</si>
  <si>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</si>
  <si>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</si>
  <si>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</si>
  <si>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</si>
  <si>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</si>
  <si>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</si>
  <si>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</si>
  <si>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</si>
  <si>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</si>
  <si>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</si>
  <si>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</si>
  <si>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</si>
  <si>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</si>
  <si>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</si>
  <si>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</si>
  <si>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</si>
  <si>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</si>
  <si>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</si>
  <si>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</si>
  <si>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</si>
  <si>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</si>
  <si>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</si>
  <si>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</si>
  <si>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</si>
  <si>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</si>
  <si>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</si>
  <si>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</si>
  <si>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</si>
  <si>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</si>
  <si>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</si>
  <si>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</si>
  <si>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</si>
  <si>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</si>
  <si>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</si>
  <si>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</si>
  <si>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</si>
  <si>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</si>
  <si>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</si>
  <si>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</si>
  <si>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</si>
  <si>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</si>
  <si>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</si>
  <si>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</si>
  <si>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</si>
  <si>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</si>
  <si>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</si>
  <si>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</si>
  <si>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</si>
  <si>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</si>
  <si>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</si>
  <si>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</si>
  <si>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</si>
  <si>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</si>
  <si>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</si>
  <si>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</si>
  <si>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</si>
  <si>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</si>
  <si>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</si>
  <si>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</si>
  <si>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</si>
  <si>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</si>
  <si>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</si>
  <si>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</si>
  <si>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</si>
  <si>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</si>
  <si>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</si>
  <si>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</si>
  <si>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</si>
  <si>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</si>
  <si>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</si>
  <si>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</si>
  <si>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</si>
  <si>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</si>
  <si>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</si>
  <si>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</si>
  <si>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</si>
  <si>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</si>
  <si>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</si>
  <si>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</si>
  <si>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</si>
  <si>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</si>
  <si>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</si>
  <si>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</si>
  <si>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</si>
  <si>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</si>
  <si>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</si>
  <si>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</si>
  <si>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</si>
  <si>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</si>
  <si>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</si>
  <si>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</si>
  <si>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</si>
  <si>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</si>
  <si>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</si>
  <si>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</si>
  <si>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</si>
  <si>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</si>
  <si>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</si>
  <si>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</si>
  <si>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</si>
  <si>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</si>
  <si>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</si>
  <si>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</si>
  <si>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</si>
  <si>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</si>
  <si>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</si>
  <si>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</si>
  <si>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</si>
  <si>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</si>
  <si>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</si>
  <si>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</si>
  <si>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</si>
  <si>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</si>
  <si>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</si>
  <si>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</si>
  <si>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</si>
  <si>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</si>
  <si>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</si>
  <si>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</si>
  <si>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</si>
  <si>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</si>
  <si>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</si>
  <si>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</si>
  <si>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</si>
  <si>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</si>
  <si>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</si>
  <si>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</si>
  <si>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</si>
  <si>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</si>
  <si>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</si>
  <si>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</si>
  <si>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</si>
  <si>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</si>
  <si>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</si>
  <si>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</si>
  <si>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</si>
  <si>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</si>
  <si>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</si>
  <si>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</si>
  <si>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</si>
  <si>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</si>
  <si>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</si>
  <si>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</si>
  <si>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</si>
  <si>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</si>
  <si>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</si>
  <si>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</si>
  <si>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</si>
  <si>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</si>
  <si>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</si>
  <si>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</si>
  <si>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</si>
  <si>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</si>
  <si>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</si>
  <si>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</si>
  <si>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</si>
  <si>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</si>
  <si>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</si>
  <si>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</si>
  <si>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</si>
  <si>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</si>
  <si>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</si>
  <si>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</si>
  <si>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</si>
  <si>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</si>
  <si>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</si>
  <si>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</si>
  <si>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</si>
  <si>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</si>
  <si>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</si>
  <si>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</si>
  <si>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</si>
  <si>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</si>
  <si>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</si>
  <si>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</si>
  <si>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</si>
  <si>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</si>
  <si>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</si>
  <si>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</si>
  <si>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</si>
  <si>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</si>
  <si>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</si>
  <si>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</si>
  <si>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</si>
  <si>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</si>
  <si>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</si>
  <si>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</si>
  <si>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</si>
  <si>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</si>
  <si>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</si>
  <si>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</si>
  <si>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</si>
  <si>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</si>
  <si>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</si>
  <si>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</si>
  <si>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</si>
  <si>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</si>
  <si>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</si>
  <si>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</si>
  <si>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</si>
  <si>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</si>
  <si>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</si>
  <si>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</si>
  <si>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</si>
  <si>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</si>
  <si>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</si>
  <si>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</si>
  <si>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</si>
  <si>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</si>
  <si>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</si>
  <si>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</si>
  <si>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</si>
  <si>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</si>
  <si>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</si>
  <si>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</si>
  <si>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</si>
  <si>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</si>
  <si>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</si>
  <si>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</si>
  <si>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</si>
  <si>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</si>
  <si>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</si>
  <si>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</si>
  <si>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</si>
  <si>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</si>
  <si>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</si>
  <si>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</si>
  <si>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</si>
  <si>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</si>
  <si>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</si>
  <si>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</si>
  <si>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</si>
  <si>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</si>
  <si>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</si>
  <si>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</si>
  <si>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</si>
  <si>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</si>
  <si>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</si>
  <si>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</si>
  <si>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</si>
  <si>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</si>
  <si>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</si>
  <si>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</si>
  <si>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</si>
  <si>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</si>
  <si>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</si>
  <si>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</si>
  <si>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</si>
  <si>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</si>
  <si>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</si>
  <si>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</si>
  <si>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</si>
  <si>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</si>
  <si>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</si>
  <si>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</si>
  <si>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</si>
  <si>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</si>
  <si>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</si>
  <si>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</si>
  <si>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</si>
  <si>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</si>
  <si>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</si>
  <si>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</si>
  <si>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</si>
  <si>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</si>
  <si>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</si>
  <si>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</si>
  <si>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</si>
  <si>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</si>
  <si>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</si>
  <si>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</si>
  <si>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</si>
  <si>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</si>
  <si>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</si>
  <si>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</si>
  <si>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</si>
  <si>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</si>
  <si>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</si>
  <si>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</si>
  <si>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</si>
  <si>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</si>
  <si>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</si>
  <si>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</si>
  <si>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</si>
  <si>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</si>
  <si>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</si>
  <si>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</si>
  <si>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</si>
  <si>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</si>
  <si>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</si>
  <si>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</si>
  <si>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</si>
  <si>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</si>
  <si>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</si>
  <si>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</si>
  <si>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</si>
  <si>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</si>
  <si>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</si>
  <si>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</si>
  <si>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</si>
  <si>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</si>
  <si>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</si>
  <si>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</si>
  <si>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</si>
  <si>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</si>
  <si>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</si>
  <si>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</si>
  <si>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</si>
  <si>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</si>
  <si>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</si>
  <si>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</si>
  <si>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</si>
  <si>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</si>
  <si>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</si>
  <si>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</si>
  <si>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</si>
  <si>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</si>
  <si>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</si>
  <si>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</si>
  <si>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</si>
  <si>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</si>
  <si>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</si>
  <si>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</si>
  <si>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</si>
  <si>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</si>
  <si>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</si>
  <si>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</si>
  <si>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</si>
  <si>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</si>
  <si>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</si>
  <si>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</si>
  <si>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</si>
  <si>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</si>
  <si>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</si>
  <si>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</si>
  <si>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</si>
  <si>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</si>
  <si>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</si>
  <si>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</si>
  <si>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</si>
  <si>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</si>
  <si>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</si>
  <si>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</si>
  <si>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</si>
  <si>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</si>
  <si>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</si>
  <si>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</si>
  <si>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</si>
  <si>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</si>
  <si>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</si>
  <si>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</si>
  <si>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</si>
  <si>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</si>
  <si>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</si>
  <si>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</si>
  <si>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</si>
  <si>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</si>
  <si>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</si>
  <si>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</si>
  <si>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</si>
  <si>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</si>
  <si>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</si>
  <si>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</si>
  <si>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</si>
  <si>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</si>
  <si>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</si>
  <si>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</si>
  <si>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</si>
  <si>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</si>
  <si>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</si>
  <si>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</si>
  <si>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</si>
  <si>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</si>
  <si>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</si>
  <si>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</si>
  <si>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</si>
  <si>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</si>
  <si>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</si>
  <si>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</si>
  <si>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</si>
  <si>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</si>
  <si>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</si>
  <si>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</si>
  <si>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</si>
  <si>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</si>
  <si>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</si>
  <si>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</si>
  <si>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</si>
  <si>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</si>
  <si>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</si>
  <si>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</si>
  <si>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</si>
  <si>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</si>
  <si>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</si>
  <si>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</si>
  <si>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</si>
  <si>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</si>
  <si>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</si>
  <si>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</si>
  <si>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</si>
  <si>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</si>
  <si>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</si>
  <si>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</si>
  <si>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</si>
  <si>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</si>
  <si>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</si>
  <si>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</si>
  <si>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</si>
  <si>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</si>
  <si>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</si>
  <si>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</si>
  <si>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</si>
  <si>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</si>
  <si>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</si>
  <si>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</si>
  <si>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</si>
  <si>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</si>
  <si>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</si>
  <si>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</si>
  <si>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</si>
  <si>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</si>
  <si>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</si>
  <si>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</si>
  <si>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</si>
  <si>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</si>
  <si>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</si>
  <si>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</si>
  <si>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</si>
  <si>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</si>
  <si>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</si>
  <si>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</si>
  <si>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</si>
  <si>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</si>
  <si>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</si>
  <si>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</si>
  <si>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</si>
  <si>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</si>
  <si>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</si>
  <si>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</si>
  <si>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</si>
  <si>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</si>
  <si>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</si>
  <si>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</si>
  <si>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</si>
  <si>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</si>
  <si>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</si>
  <si>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</si>
  <si>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</si>
  <si>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</si>
  <si>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</si>
  <si>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</si>
  <si>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</si>
  <si>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</si>
  <si>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</si>
  <si>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</si>
  <si>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</si>
  <si>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</si>
  <si>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</si>
  <si>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</si>
  <si>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</si>
  <si>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</si>
  <si>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</si>
  <si>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</si>
  <si>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</si>
  <si>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</si>
  <si>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</si>
  <si>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</si>
  <si>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</si>
  <si>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</si>
  <si>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</si>
  <si>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</si>
  <si>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</si>
  <si>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</si>
  <si>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</si>
  <si>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</si>
  <si>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</si>
  <si>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</si>
  <si>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</si>
  <si>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</si>
  <si>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</si>
  <si>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</si>
  <si>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</si>
  <si>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</si>
  <si>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</si>
  <si>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</si>
  <si>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</si>
  <si>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</si>
  <si>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</si>
  <si>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</si>
  <si>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</si>
  <si>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</si>
  <si>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</si>
  <si>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</si>
  <si>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</si>
  <si>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</si>
  <si>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</si>
  <si>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</si>
  <si>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</si>
  <si>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</si>
  <si>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</si>
  <si>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</si>
  <si>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</si>
  <si>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</si>
  <si>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</si>
  <si>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</si>
  <si>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</si>
  <si>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</si>
  <si>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</si>
  <si>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</si>
  <si>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</si>
  <si>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</si>
  <si>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</si>
  <si>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</si>
  <si>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</si>
  <si>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</si>
  <si>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</si>
  <si>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</si>
  <si>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</si>
  <si>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</si>
  <si>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</si>
  <si>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</si>
  <si>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</si>
  <si>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</si>
  <si>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</si>
  <si>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</si>
  <si>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</si>
  <si>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</si>
  <si>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</si>
  <si>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</si>
  <si>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</si>
  <si>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</si>
  <si>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</si>
  <si>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</si>
  <si>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</si>
  <si>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</si>
  <si>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</si>
  <si>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</si>
  <si>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</si>
  <si>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</si>
  <si>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</si>
  <si>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</si>
  <si>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</si>
  <si>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</si>
  <si>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</si>
  <si>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</si>
  <si>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</si>
  <si>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</si>
  <si>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</si>
  <si>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</si>
  <si>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</si>
  <si>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</si>
  <si>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</si>
  <si>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</si>
  <si>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</si>
  <si>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</si>
  <si>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</si>
  <si>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</si>
  <si>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</si>
  <si>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</si>
  <si>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</si>
  <si>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</si>
  <si>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</si>
  <si>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</si>
  <si>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</si>
  <si>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</si>
  <si>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</si>
  <si>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</si>
  <si>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</si>
  <si>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</si>
  <si>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</si>
  <si>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</si>
  <si>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</si>
  <si>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</si>
  <si>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</si>
  <si>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</si>
  <si>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</si>
  <si>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</si>
  <si>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</si>
  <si>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</si>
  <si>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</si>
  <si>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</si>
  <si>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</si>
  <si>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</si>
  <si>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</si>
  <si>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</si>
  <si>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</si>
  <si>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</si>
  <si>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</si>
  <si>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</si>
  <si>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</si>
  <si>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</si>
  <si>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</si>
  <si>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</si>
  <si>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</si>
  <si>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</si>
  <si>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</si>
  <si>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</si>
  <si>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</si>
  <si>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</si>
  <si>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</si>
  <si>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</si>
  <si>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</si>
  <si>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</si>
  <si>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</si>
  <si>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</si>
  <si>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</si>
  <si>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</si>
  <si>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</si>
  <si>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</si>
  <si>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</si>
  <si>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</si>
  <si>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</si>
  <si>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</si>
  <si>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</si>
  <si>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</si>
  <si>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</si>
  <si>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</si>
  <si>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</si>
  <si>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</si>
  <si>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</si>
  <si>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</si>
  <si>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</si>
  <si>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</si>
  <si>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</si>
  <si>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</si>
  <si>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</si>
  <si>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</si>
  <si>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</si>
  <si>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</si>
  <si>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</si>
  <si>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</si>
  <si>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</si>
  <si>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</si>
  <si>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</si>
  <si>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</si>
  <si>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</si>
  <si>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</si>
  <si>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</si>
  <si>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</si>
  <si>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</si>
  <si>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</si>
  <si>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</si>
  <si>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</si>
  <si>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</si>
  <si>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</si>
  <si>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</si>
  <si>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</si>
  <si>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</si>
  <si>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</si>
  <si>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</si>
  <si>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</si>
  <si>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</si>
  <si>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</si>
  <si>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</si>
  <si>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</si>
  <si>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</si>
  <si>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</si>
  <si>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</si>
  <si>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</si>
  <si>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</si>
  <si>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</si>
  <si>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</si>
  <si>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</si>
  <si>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</si>
  <si>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</si>
  <si>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</si>
  <si>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</si>
  <si>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</si>
  <si>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</si>
  <si>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</si>
  <si>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</si>
  <si>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</si>
  <si>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</si>
  <si>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</si>
  <si>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</si>
  <si>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</si>
  <si>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</si>
  <si>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</si>
  <si>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</si>
  <si>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</si>
  <si>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</si>
  <si>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</si>
  <si>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</si>
  <si>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</si>
  <si>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</si>
  <si>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</si>
  <si>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</si>
  <si>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</si>
  <si>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</si>
  <si>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</si>
  <si>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</si>
  <si>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</si>
  <si>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</si>
  <si>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</si>
  <si>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</si>
  <si>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</si>
  <si>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</si>
  <si>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</si>
  <si>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</si>
  <si>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</si>
  <si>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</si>
  <si>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</si>
  <si>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</si>
  <si>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</si>
  <si>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</si>
  <si>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</si>
  <si>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</si>
  <si>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</si>
  <si>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</si>
  <si>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</si>
  <si>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</si>
  <si>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</si>
  <si>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</si>
  <si>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</si>
  <si>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</si>
  <si>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</si>
  <si>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</si>
  <si>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</si>
  <si>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</si>
  <si>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</si>
  <si>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</si>
  <si>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</si>
  <si>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</si>
  <si>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</si>
  <si>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</si>
  <si>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</si>
  <si>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</si>
  <si>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</si>
  <si>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</si>
  <si>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</si>
  <si>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</si>
  <si>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</si>
  <si>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</si>
  <si>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</si>
  <si>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</si>
  <si>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</si>
  <si>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</si>
  <si>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</si>
  <si>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</si>
  <si>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</si>
  <si>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</si>
  <si>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</si>
  <si>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</si>
  <si>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</si>
  <si>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</si>
  <si>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</si>
  <si>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</si>
  <si>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</si>
  <si>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</si>
  <si>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</si>
  <si>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</si>
  <si>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</si>
  <si>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</si>
  <si>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</si>
  <si>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</si>
  <si>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</si>
  <si>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</si>
  <si>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</si>
  <si>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</si>
  <si>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</si>
  <si>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</si>
  <si>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</si>
  <si>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</si>
  <si>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</si>
  <si>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</si>
  <si>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</si>
  <si>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</si>
  <si>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</si>
  <si>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</si>
  <si>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</si>
  <si>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</si>
  <si>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</si>
  <si>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</si>
  <si>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</si>
  <si>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</si>
  <si>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</si>
  <si>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</si>
  <si>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</si>
  <si>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</si>
  <si>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</si>
  <si>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</si>
  <si>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</si>
  <si>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</si>
  <si>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</si>
  <si>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</si>
  <si>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</si>
  <si>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</si>
  <si>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</si>
  <si>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</si>
  <si>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</si>
  <si>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</si>
  <si>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</si>
  <si>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</si>
  <si>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</si>
  <si>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</si>
  <si>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</si>
  <si>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</si>
  <si>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</si>
  <si>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</si>
  <si>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</si>
  <si>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</si>
  <si>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</si>
  <si>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</si>
  <si>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</si>
  <si>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</si>
  <si>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</si>
  <si>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</si>
  <si>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</si>
  <si>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</si>
  <si>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</si>
  <si>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</si>
  <si>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</si>
  <si>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</si>
  <si>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</si>
  <si>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</si>
  <si>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</si>
  <si>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</si>
  <si>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</si>
  <si>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</si>
  <si>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</si>
  <si>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</si>
  <si>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</si>
  <si>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</si>
  <si>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</si>
  <si>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</si>
  <si>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</si>
  <si>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</si>
  <si>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</si>
  <si>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</si>
  <si>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</si>
  <si>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</si>
  <si>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</si>
  <si>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</si>
  <si>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</si>
  <si>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</si>
  <si>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</si>
  <si>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</si>
  <si>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</si>
  <si>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</si>
  <si>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</si>
  <si>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</si>
  <si>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</si>
  <si>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</si>
  <si>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</si>
  <si>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</si>
  <si>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</si>
  <si>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</si>
  <si>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</si>
  <si>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</si>
  <si>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</si>
  <si>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</si>
  <si>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</si>
  <si>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</si>
  <si>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</si>
  <si>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</si>
  <si>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</si>
  <si>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</si>
  <si>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</si>
  <si>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</si>
  <si>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</si>
  <si>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</si>
  <si>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</si>
  <si>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</si>
  <si>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</si>
  <si>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</si>
  <si>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</si>
  <si>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</si>
  <si>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</si>
  <si>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</si>
  <si>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</si>
  <si>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</si>
  <si>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</si>
  <si>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</si>
  <si>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</si>
  <si>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</si>
  <si>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</si>
  <si>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</si>
  <si>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</si>
  <si>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</si>
  <si>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</si>
  <si>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</si>
  <si>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</si>
  <si>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</si>
  <si>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</si>
  <si>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</si>
  <si>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</si>
  <si>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</si>
  <si>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</si>
  <si>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</si>
  <si>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</si>
  <si>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</si>
  <si>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</si>
  <si>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</si>
  <si>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</si>
  <si>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</si>
  <si>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</si>
  <si>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</si>
  <si>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</si>
  <si>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</si>
  <si>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</si>
  <si>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</si>
  <si>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</si>
  <si>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</si>
  <si>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</si>
  <si>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</si>
  <si>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</si>
  <si>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</si>
  <si>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</si>
  <si>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</si>
  <si>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</si>
  <si>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</si>
  <si>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</si>
  <si>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</si>
  <si>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</si>
  <si>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</si>
  <si>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</si>
  <si>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</si>
  <si>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</si>
  <si>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</si>
  <si>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</si>
  <si>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</si>
  <si>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</si>
  <si>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</si>
  <si>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</si>
  <si>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</si>
  <si>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</si>
  <si>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</si>
  <si>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</si>
  <si>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</si>
  <si>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</si>
  <si>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</si>
  <si>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</si>
  <si>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</si>
  <si>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</si>
  <si>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</si>
  <si>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</si>
  <si>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</si>
  <si>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</si>
  <si>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</si>
  <si>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</si>
  <si>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</si>
  <si>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</si>
  <si>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</si>
  <si>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</si>
  <si>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</si>
  <si>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</si>
  <si>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</si>
  <si>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</si>
  <si>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</si>
  <si>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</si>
  <si>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</si>
  <si>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</si>
  <si>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</si>
  <si>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</si>
  <si>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</si>
  <si>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</si>
  <si>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</si>
  <si>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</si>
  <si>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</si>
  <si>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</si>
  <si>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</si>
  <si>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</si>
  <si>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</si>
  <si>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</si>
  <si>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</si>
  <si>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</si>
  <si>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</si>
  <si>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</si>
  <si>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</si>
  <si>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</si>
  <si>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</si>
  <si>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</si>
  <si>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</si>
  <si>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</si>
  <si>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</si>
  <si>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</si>
  <si>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</si>
  <si>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</si>
  <si>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</si>
  <si>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</si>
  <si>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</si>
  <si>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</si>
  <si>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</si>
  <si>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</si>
  <si>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</si>
  <si>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</si>
  <si>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</si>
  <si>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</si>
  <si>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</si>
  <si>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</si>
  <si>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</si>
  <si>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</si>
  <si>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</si>
  <si>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</si>
  <si>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</si>
  <si>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</si>
  <si>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</si>
  <si>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</si>
  <si>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</si>
  <si>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</si>
  <si>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</si>
  <si>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</si>
  <si>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</si>
  <si>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</si>
  <si>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</si>
  <si>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</si>
  <si>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</si>
  <si>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</si>
  <si>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</si>
  <si>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</si>
  <si>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</si>
  <si>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</si>
  <si>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</si>
  <si>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</si>
  <si>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</si>
  <si>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</si>
  <si>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</si>
  <si>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</si>
  <si>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</si>
  <si>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</si>
  <si>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</si>
  <si>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</si>
  <si>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</si>
  <si>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</si>
  <si>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</si>
  <si>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</si>
  <si>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</si>
  <si>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</si>
  <si>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</si>
  <si>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</si>
  <si>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</si>
  <si>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</si>
  <si>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</si>
  <si>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</si>
  <si>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</si>
  <si>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</si>
  <si>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</si>
  <si>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</si>
  <si>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</si>
  <si>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</si>
  <si>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</si>
  <si>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</si>
  <si>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</si>
  <si>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</si>
  <si>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</si>
  <si>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</si>
  <si>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</si>
  <si>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</si>
  <si>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</si>
  <si>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</si>
  <si>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</si>
  <si>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</si>
  <si>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</si>
  <si>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</si>
  <si>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</si>
  <si>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</si>
  <si>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</si>
  <si>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</si>
  <si>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</si>
  <si>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</si>
  <si>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</si>
  <si>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</si>
  <si>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</si>
  <si>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</si>
  <si>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</si>
  <si>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</si>
  <si>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</si>
  <si>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</si>
  <si>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</si>
  <si>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</si>
  <si>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</si>
  <si>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</si>
  <si>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</si>
  <si>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</si>
  <si>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</si>
  <si>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</si>
  <si>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</si>
  <si>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</si>
  <si>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</si>
  <si>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</si>
  <si>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</si>
  <si>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</si>
  <si>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</si>
  <si>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</si>
  <si>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</si>
  <si>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</si>
  <si>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</si>
  <si>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</si>
  <si>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</si>
  <si>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</si>
  <si>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</si>
  <si>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</si>
  <si>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</si>
  <si>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</si>
  <si>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</si>
  <si>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</si>
  <si>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</si>
  <si>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</si>
  <si>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</si>
  <si>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</si>
  <si>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</si>
  <si>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</si>
  <si>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</si>
  <si>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</si>
  <si>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</si>
  <si>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</si>
  <si>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</si>
  <si>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</si>
  <si>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</si>
  <si>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</si>
  <si>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</si>
  <si>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</si>
  <si>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</si>
  <si>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</si>
  <si>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</si>
  <si>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</si>
  <si>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</si>
  <si>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</si>
  <si>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</si>
  <si>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</si>
  <si>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</si>
  <si>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</si>
  <si>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</si>
  <si>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</si>
  <si>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</si>
  <si>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</si>
  <si>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</si>
  <si>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</si>
  <si>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</si>
  <si>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</si>
  <si>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</si>
  <si>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</si>
  <si>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</si>
  <si>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</si>
  <si>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</si>
  <si>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</si>
  <si>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</si>
  <si>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</si>
  <si>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</si>
  <si>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</si>
  <si>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</si>
  <si>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</si>
  <si>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</si>
  <si>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</si>
  <si>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</si>
  <si>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</si>
  <si>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</si>
  <si>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</si>
  <si>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</si>
  <si>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</si>
  <si>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</si>
  <si>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</si>
  <si>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</si>
  <si>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</si>
  <si>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</si>
  <si>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</si>
  <si>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</si>
  <si>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</si>
  <si>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</si>
  <si>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</si>
  <si>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</si>
  <si>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</si>
  <si>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</si>
  <si>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</si>
  <si>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</si>
  <si>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</si>
  <si>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</si>
  <si>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</si>
  <si>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</si>
  <si>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</si>
  <si>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</si>
  <si>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</si>
  <si>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</si>
  <si>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</si>
  <si>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</si>
  <si>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</si>
  <si>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</si>
  <si>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</si>
  <si>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</si>
  <si>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</si>
  <si>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</si>
  <si>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</si>
  <si>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</si>
  <si>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</si>
  <si>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</si>
  <si>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</si>
  <si>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</si>
  <si>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</si>
  <si>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</si>
  <si>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</si>
  <si>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</si>
  <si>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</si>
  <si>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</si>
  <si>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</si>
  <si>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</si>
  <si>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</si>
  <si>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</si>
  <si>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</si>
  <si>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</si>
  <si>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</si>
  <si>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</si>
  <si>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</si>
  <si>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</si>
  <si>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</si>
  <si>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</si>
  <si>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</si>
  <si>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</si>
  <si>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</si>
  <si>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</si>
  <si>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</si>
  <si>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</si>
  <si>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</si>
  <si>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</si>
  <si>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</si>
  <si>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</si>
  <si>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</si>
  <si>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</si>
  <si>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</si>
  <si>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</si>
  <si>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</si>
  <si>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</si>
  <si>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</si>
  <si>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</si>
  <si>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</si>
  <si>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</si>
  <si>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</si>
  <si>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</si>
  <si>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</si>
  <si>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</si>
  <si>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</si>
  <si>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</si>
  <si>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</si>
  <si>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</si>
  <si>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</si>
  <si>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</si>
  <si>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</si>
  <si>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</si>
  <si>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</si>
  <si>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</si>
  <si>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</si>
  <si>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</si>
  <si>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</si>
  <si>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</si>
  <si>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</si>
  <si>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</si>
  <si>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</si>
  <si>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</si>
  <si>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</si>
  <si>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</si>
  <si>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</si>
  <si>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</si>
  <si>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</si>
  <si>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</si>
  <si>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</si>
  <si>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</si>
  <si>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</si>
  <si>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</si>
  <si>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</si>
  <si>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</si>
  <si>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</si>
  <si>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</si>
  <si>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</si>
  <si>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</si>
  <si>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</si>
  <si>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</si>
  <si>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</si>
  <si>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</si>
  <si>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</si>
  <si>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</si>
  <si>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</si>
  <si>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</si>
  <si>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</si>
  <si>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</si>
  <si>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</si>
  <si>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</si>
  <si>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</si>
  <si>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</si>
  <si>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</si>
  <si>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</si>
  <si>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</si>
  <si>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</si>
  <si>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</si>
  <si>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</si>
  <si>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</si>
  <si>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</si>
  <si>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</si>
  <si>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</si>
  <si>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</si>
  <si>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</si>
  <si>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</si>
  <si>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</si>
  <si>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</si>
  <si>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</si>
  <si>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</si>
  <si>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</si>
  <si>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</si>
  <si>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</si>
  <si>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</si>
  <si>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</si>
  <si>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</si>
  <si>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</si>
  <si>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</si>
  <si>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</si>
  <si>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</si>
  <si>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</si>
  <si>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</si>
  <si>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</si>
  <si>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</si>
  <si>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</si>
  <si>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</si>
  <si>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</si>
  <si>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</si>
  <si>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</si>
  <si>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</si>
  <si>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</si>
  <si>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</si>
  <si>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</si>
  <si>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</si>
  <si>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</si>
  <si>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</si>
  <si>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</si>
  <si>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</si>
  <si>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</si>
  <si>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</si>
  <si>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</si>
  <si>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</si>
  <si>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</si>
  <si>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</si>
  <si>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</si>
  <si>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</si>
  <si>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</si>
  <si>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</si>
  <si>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</si>
  <si>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</si>
  <si>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</si>
  <si>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</si>
  <si>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</si>
  <si>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</si>
  <si>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</si>
  <si>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</si>
  <si>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</si>
  <si>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</si>
  <si>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</si>
  <si>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</si>
  <si>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</si>
  <si>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</si>
  <si>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</si>
  <si>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</si>
  <si>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</si>
  <si>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</si>
  <si>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</si>
  <si>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</si>
  <si>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</si>
  <si>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</si>
  <si>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</si>
  <si>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</si>
  <si>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</si>
  <si>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</si>
  <si>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</si>
  <si>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</si>
  <si>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</si>
  <si>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</si>
  <si>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</si>
  <si>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</si>
  <si>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</si>
  <si>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</si>
  <si>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</si>
  <si>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</si>
  <si>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</si>
  <si>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</si>
  <si>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</si>
  <si>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</si>
  <si>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</si>
  <si>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</si>
  <si>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</si>
  <si>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</si>
  <si>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</si>
  <si>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</si>
  <si>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</si>
  <si>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</si>
  <si>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</si>
  <si>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</si>
  <si>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</si>
  <si>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</si>
  <si>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</si>
  <si>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</si>
  <si>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</si>
  <si>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</si>
  <si>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</si>
  <si>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</si>
  <si>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</si>
  <si>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</si>
  <si>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</si>
  <si>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</si>
  <si>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</si>
  <si>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</si>
  <si>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</si>
  <si>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</si>
  <si>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</si>
  <si>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</si>
  <si>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</si>
  <si>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</si>
  <si>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</si>
  <si>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</si>
  <si>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</si>
  <si>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</si>
  <si>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</si>
  <si>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</si>
  <si>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</si>
  <si>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</si>
  <si>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</si>
  <si>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</si>
  <si>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</si>
  <si>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</si>
  <si>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</si>
  <si>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</si>
  <si>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</si>
  <si>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</si>
  <si>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</si>
  <si>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</si>
  <si>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</si>
  <si>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</si>
  <si>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</si>
  <si>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</si>
  <si>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</si>
  <si>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</si>
  <si>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</si>
  <si>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</si>
  <si>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</si>
  <si>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</si>
  <si>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</si>
  <si>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</si>
  <si>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</si>
  <si>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</si>
  <si>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</si>
  <si>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</si>
  <si>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</si>
  <si>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</si>
  <si>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</si>
  <si>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</si>
  <si>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</si>
  <si>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</si>
  <si>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</si>
  <si>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</si>
  <si>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</si>
  <si>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</si>
  <si>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</si>
  <si>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</si>
  <si>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</si>
  <si>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</si>
  <si>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</si>
  <si>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</si>
  <si>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</si>
  <si>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</si>
  <si>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</si>
  <si>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</si>
  <si>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</si>
  <si>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</si>
  <si>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</si>
  <si>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</si>
  <si>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</si>
  <si>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</si>
  <si>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</si>
  <si>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</si>
  <si>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</si>
  <si>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</si>
  <si>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</si>
  <si>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</si>
  <si>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</si>
  <si>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</si>
  <si>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</si>
  <si>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</si>
  <si>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</si>
  <si>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</si>
  <si>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</si>
  <si>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</si>
  <si>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</si>
  <si>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</si>
  <si>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</si>
  <si>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</si>
  <si>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</si>
  <si>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</si>
  <si>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</si>
  <si>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</si>
  <si>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</si>
  <si>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</si>
  <si>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</si>
  <si>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</si>
  <si>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</si>
  <si>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</si>
  <si>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</si>
  <si>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</si>
  <si>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</si>
  <si>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</si>
  <si>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</si>
  <si>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</si>
  <si>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</si>
  <si>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</si>
  <si>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</si>
  <si>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</si>
  <si>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</si>
  <si>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</si>
  <si>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</si>
  <si>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</si>
  <si>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</si>
  <si>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</si>
  <si>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</si>
  <si>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</si>
  <si>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</si>
  <si>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</si>
  <si>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</si>
  <si>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</si>
  <si>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</si>
  <si>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</si>
  <si>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</si>
  <si>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</si>
  <si>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</si>
  <si>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</si>
  <si>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</si>
  <si>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</si>
  <si>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</si>
  <si>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</si>
  <si>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</si>
  <si>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</si>
  <si>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</si>
  <si>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</si>
  <si>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</si>
  <si>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</si>
  <si>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</si>
  <si>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</si>
  <si>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</si>
  <si>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</si>
  <si>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</si>
  <si>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</si>
  <si>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</si>
  <si>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</si>
  <si>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</si>
  <si>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</si>
  <si>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</si>
  <si>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</si>
  <si>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</si>
  <si>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</si>
  <si>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</si>
  <si>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</si>
  <si>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</si>
  <si>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</si>
  <si>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</si>
  <si>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</si>
  <si>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</si>
  <si>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</si>
  <si>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</si>
  <si>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</si>
  <si>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</si>
  <si>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</si>
  <si>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</si>
  <si>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</si>
  <si>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</si>
  <si>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</si>
  <si>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</si>
  <si>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</si>
  <si>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</si>
  <si>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</si>
  <si>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</si>
  <si>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</si>
  <si>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</si>
  <si>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</si>
  <si>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</si>
  <si>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</si>
  <si>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</si>
  <si>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</si>
  <si>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</si>
  <si>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</si>
  <si>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</si>
  <si>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</si>
  <si>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</si>
  <si>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</si>
  <si>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</si>
  <si>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</si>
  <si>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</si>
  <si>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</si>
  <si>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</si>
  <si>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</si>
  <si>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</si>
  <si>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</si>
  <si>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</si>
  <si>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</si>
  <si>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</si>
  <si>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</si>
  <si>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</si>
  <si>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</si>
  <si>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</si>
  <si>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</si>
  <si>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</si>
  <si>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</si>
  <si>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</si>
  <si>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</si>
  <si>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</si>
  <si>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</si>
  <si>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</si>
  <si>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</si>
  <si>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</si>
  <si>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</si>
  <si>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</si>
  <si>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</si>
  <si>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</si>
  <si>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</si>
  <si>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</si>
  <si>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</si>
  <si>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</si>
  <si>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</si>
  <si>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</si>
  <si>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</si>
  <si>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</si>
  <si>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</si>
  <si>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</si>
  <si>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</si>
  <si>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</si>
  <si>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</si>
  <si>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</si>
  <si>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</si>
  <si>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</si>
  <si>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</si>
  <si>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</si>
  <si>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</si>
  <si>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</si>
  <si>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</si>
  <si>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</si>
  <si>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</si>
  <si>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</si>
  <si>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</si>
  <si>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</si>
  <si>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</si>
  <si>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</si>
  <si>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</si>
  <si>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</si>
  <si>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</si>
  <si>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</si>
  <si>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</si>
  <si>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</si>
  <si>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</si>
  <si>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</si>
  <si>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</si>
  <si>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</si>
  <si>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</si>
  <si>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</si>
  <si>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</si>
  <si>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</si>
  <si>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</si>
  <si>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</si>
  <si>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</si>
  <si>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</si>
  <si>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</si>
  <si>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</si>
  <si>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</si>
  <si>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</si>
  <si>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</si>
  <si>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</si>
  <si>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</si>
  <si>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</si>
  <si>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</si>
  <si>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</si>
  <si>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</si>
  <si>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</si>
  <si>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</si>
  <si>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</si>
  <si>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</si>
  <si>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</si>
  <si>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</si>
  <si>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</si>
  <si>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</si>
  <si>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</si>
  <si>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</si>
  <si>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</si>
  <si>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</si>
  <si>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</si>
  <si>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</si>
  <si>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</si>
  <si>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</si>
  <si>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</si>
  <si>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</si>
  <si>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</si>
  <si>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</si>
  <si>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</si>
  <si>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</si>
  <si>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</si>
  <si>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</si>
  <si>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</si>
  <si>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</si>
  <si>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</si>
  <si>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</si>
  <si>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</si>
  <si>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</si>
  <si>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</si>
  <si>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</si>
  <si>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</si>
  <si>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</si>
  <si>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</si>
  <si>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</si>
  <si>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</si>
  <si>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</si>
  <si>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</si>
  <si>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</si>
  <si>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</si>
  <si>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</si>
  <si>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</si>
  <si>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</si>
  <si>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</si>
  <si>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</si>
  <si>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</si>
  <si>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</si>
  <si>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</si>
  <si>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</si>
  <si>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</si>
  <si>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</si>
  <si>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</si>
  <si>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</si>
  <si>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</si>
  <si>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</si>
  <si>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</si>
  <si>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</si>
  <si>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</si>
  <si>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</si>
  <si>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</si>
  <si>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</si>
  <si>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</si>
  <si>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</si>
  <si>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</si>
  <si>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</si>
  <si>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</si>
  <si>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</si>
  <si>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</si>
  <si>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</si>
  <si>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</si>
  <si>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</si>
  <si>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</si>
  <si>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</si>
  <si>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</si>
  <si>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</si>
  <si>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</si>
  <si>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</si>
  <si>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</si>
  <si>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</si>
  <si>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</si>
  <si>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</si>
  <si>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</si>
  <si>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</si>
  <si>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</si>
  <si>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</si>
  <si>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</si>
  <si>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</si>
  <si>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</si>
  <si>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</si>
  <si>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</si>
  <si>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</si>
  <si>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</si>
  <si>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</si>
  <si>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</si>
  <si>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</si>
  <si>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</si>
  <si>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</si>
  <si>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</si>
  <si>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</si>
  <si>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</si>
  <si>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</si>
  <si>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</si>
  <si>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</si>
  <si>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</si>
  <si>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</si>
  <si>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</si>
  <si>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</si>
  <si>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</si>
  <si>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</si>
  <si>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</si>
  <si>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</si>
  <si>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</si>
  <si>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</si>
  <si>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</si>
  <si>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</si>
  <si>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</si>
  <si>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</si>
  <si>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</si>
  <si>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</si>
  <si>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</si>
  <si>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</si>
  <si>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</si>
  <si>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</si>
  <si>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</si>
  <si>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</si>
  <si>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</si>
  <si>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</si>
  <si>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</si>
  <si>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</si>
  <si>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</si>
  <si>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</si>
  <si>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</si>
  <si>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</si>
  <si>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</si>
  <si>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</si>
  <si>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</si>
  <si>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</si>
  <si>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</si>
  <si>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</si>
  <si>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</si>
  <si>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</si>
  <si>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</si>
  <si>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</si>
  <si>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</si>
  <si>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</si>
  <si>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</si>
  <si>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</si>
  <si>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</si>
  <si>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</si>
  <si>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</si>
  <si>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</si>
  <si>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</si>
  <si>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</si>
  <si>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</si>
  <si>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</si>
  <si>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</si>
  <si>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</si>
  <si>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</si>
  <si>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</si>
  <si>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</si>
  <si>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</si>
  <si>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</si>
  <si>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</si>
  <si>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</si>
  <si>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</si>
  <si>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</si>
  <si>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</si>
  <si>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</si>
  <si>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</si>
  <si>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</si>
  <si>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</si>
  <si>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</si>
  <si>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</si>
  <si>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</si>
  <si>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</si>
  <si>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</si>
  <si>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</si>
  <si>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</si>
  <si>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</si>
  <si>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</si>
  <si>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</si>
  <si>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</si>
  <si>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</si>
  <si>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</si>
  <si>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</si>
  <si>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</si>
  <si>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</si>
  <si>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</si>
  <si>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</si>
  <si>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</si>
  <si>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</si>
  <si>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</si>
  <si>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</si>
  <si>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</si>
  <si>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</si>
  <si>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</si>
  <si>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</si>
  <si>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</si>
  <si>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</si>
  <si>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</si>
  <si>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</si>
  <si>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</si>
  <si>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</si>
  <si>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</si>
  <si>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</si>
  <si>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</si>
  <si>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</si>
  <si>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</si>
  <si>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</si>
  <si>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</si>
  <si>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</si>
  <si>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</si>
  <si>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</si>
  <si>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</si>
  <si>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</si>
  <si>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</si>
  <si>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</si>
  <si>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</si>
  <si>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</si>
  <si>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</si>
  <si>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</si>
  <si>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</si>
  <si>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</si>
  <si>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</si>
  <si>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</si>
  <si>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</si>
  <si>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</si>
  <si>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</si>
  <si>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</si>
  <si>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</si>
  <si>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</si>
  <si>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</si>
  <si>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</si>
  <si>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</si>
  <si>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</si>
  <si>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</si>
  <si>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</si>
  <si>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</si>
  <si>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</si>
  <si>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</si>
  <si>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</si>
  <si>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</si>
  <si>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</si>
  <si>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</si>
  <si>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</si>
  <si>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</si>
  <si>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</si>
  <si>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</si>
  <si>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</si>
  <si>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</si>
  <si>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</si>
  <si>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</si>
  <si>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</si>
  <si>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</si>
  <si>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</si>
  <si>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</si>
  <si>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</si>
  <si>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</si>
  <si>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</si>
  <si>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</si>
  <si>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</si>
  <si>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</si>
  <si>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</si>
  <si>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</si>
  <si>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</si>
  <si>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</si>
  <si>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</si>
  <si>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</si>
  <si>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</si>
  <si>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</si>
  <si>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</si>
  <si>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</si>
  <si>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</si>
  <si>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</si>
  <si>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</si>
  <si>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</si>
  <si>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</si>
  <si>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</si>
  <si>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</si>
  <si>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</si>
  <si>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</si>
  <si>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</si>
  <si>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</si>
  <si>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</si>
  <si>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</si>
  <si>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</si>
  <si>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</si>
  <si>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</si>
  <si>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</si>
  <si>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</si>
  <si>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</si>
  <si>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</si>
  <si>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</si>
  <si>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</si>
  <si>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</si>
  <si>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</si>
  <si>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</si>
  <si>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</si>
  <si>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</si>
  <si>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</si>
  <si>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</si>
  <si>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</si>
  <si>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</si>
  <si>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</si>
  <si>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</si>
  <si>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</si>
  <si>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</si>
  <si>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</si>
  <si>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</si>
  <si>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</si>
  <si>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</si>
  <si>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</si>
  <si>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</si>
  <si>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</si>
  <si>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</si>
  <si>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</si>
  <si>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</si>
  <si>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</si>
  <si>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</si>
  <si>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</si>
  <si>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</si>
  <si>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</si>
  <si>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</si>
  <si>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</si>
  <si>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</si>
  <si>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</si>
  <si>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</si>
  <si>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</si>
  <si>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</si>
  <si>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</si>
  <si>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</si>
  <si>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</si>
  <si>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</si>
  <si>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</si>
  <si>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</si>
  <si>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</si>
  <si>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</si>
  <si>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</si>
  <si>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</si>
  <si>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</si>
  <si>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</si>
  <si>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</si>
  <si>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</si>
  <si>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</si>
  <si>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</si>
  <si>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</si>
  <si>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</si>
  <si>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</si>
  <si>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</si>
  <si>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</si>
  <si>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</si>
  <si>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</si>
  <si>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</si>
  <si>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</si>
  <si>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</si>
  <si>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</si>
  <si>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</si>
  <si>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</si>
  <si>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</si>
  <si>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</si>
  <si>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</si>
  <si>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</si>
  <si>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</si>
  <si>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</si>
  <si>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</si>
  <si>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</si>
  <si>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</si>
  <si>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</si>
  <si>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</si>
  <si>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</si>
  <si>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</si>
  <si>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</si>
  <si>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</si>
  <si>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</si>
  <si>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</si>
  <si>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</si>
  <si>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</si>
  <si>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</si>
  <si>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</si>
  <si>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</si>
  <si>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</si>
  <si>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</si>
  <si>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</si>
  <si>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</si>
  <si>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</si>
  <si>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</si>
  <si>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</si>
  <si>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</si>
  <si>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</si>
  <si>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</si>
  <si>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</si>
  <si>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</si>
  <si>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</si>
  <si>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</si>
  <si>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</si>
  <si>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</si>
  <si>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</si>
  <si>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</si>
  <si>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</si>
  <si>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</si>
  <si>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</si>
  <si>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</si>
  <si>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</si>
  <si>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</si>
  <si>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</si>
  <si>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</si>
  <si>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</si>
  <si>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</si>
  <si>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</si>
  <si>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</si>
  <si>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</si>
  <si>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</si>
  <si>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</si>
  <si>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</si>
  <si>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</si>
  <si>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</si>
  <si>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</si>
  <si>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</si>
  <si>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</si>
  <si>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</si>
  <si>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</si>
  <si>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</si>
  <si>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</si>
  <si>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</si>
  <si>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</si>
  <si>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</si>
  <si>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</si>
  <si>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</si>
  <si>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</si>
  <si>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</si>
  <si>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</si>
  <si>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</si>
  <si>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</si>
  <si>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</si>
  <si>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</si>
  <si>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</si>
  <si>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</si>
  <si>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</si>
  <si>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</si>
  <si>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</si>
  <si>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</si>
  <si>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</si>
  <si>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</si>
  <si>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</si>
  <si>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</si>
  <si>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</si>
  <si>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</si>
  <si>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</si>
  <si>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</si>
  <si>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</si>
  <si>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</si>
  <si>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</si>
  <si>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</si>
  <si>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</si>
  <si>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</si>
  <si>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</si>
  <si>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</si>
  <si>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</si>
  <si>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</si>
  <si>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</si>
  <si>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</si>
  <si>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</si>
  <si>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</si>
  <si>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</si>
  <si>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</si>
  <si>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</si>
  <si>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</si>
  <si>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</si>
  <si>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</si>
  <si>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</si>
  <si>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</si>
  <si>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</si>
  <si>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</si>
  <si>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</si>
  <si>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</si>
  <si>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</si>
  <si>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</si>
  <si>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</si>
  <si>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</si>
  <si>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</si>
  <si>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</si>
  <si>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</si>
  <si>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</si>
  <si>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</si>
  <si>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</si>
  <si>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</si>
  <si>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</si>
  <si>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</si>
  <si>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</si>
  <si>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</si>
  <si>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</si>
  <si>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</si>
  <si>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</si>
  <si>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</si>
  <si>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</si>
  <si>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</si>
  <si>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</si>
  <si>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</si>
  <si>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</si>
  <si>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</si>
  <si>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</si>
  <si>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</si>
  <si>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</si>
  <si>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</si>
  <si>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</si>
  <si>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</si>
  <si>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</si>
  <si>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</si>
  <si>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</si>
  <si>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</si>
  <si>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</si>
  <si>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</si>
  <si>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</si>
  <si>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</si>
  <si>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</si>
  <si>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</si>
  <si>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</si>
  <si>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</si>
  <si>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</si>
  <si>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</si>
  <si>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</si>
  <si>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</si>
  <si>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</si>
  <si>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</si>
  <si>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</si>
  <si>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</si>
  <si>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</si>
  <si>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</si>
  <si>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</si>
  <si>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</si>
  <si>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</si>
  <si>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</si>
  <si>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</si>
  <si>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</si>
  <si>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</si>
  <si>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</si>
  <si>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</si>
  <si>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</si>
  <si>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</si>
  <si>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</si>
  <si>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</si>
  <si>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</si>
  <si>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</si>
  <si>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</si>
  <si>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</si>
  <si>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</si>
  <si>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</si>
  <si>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</si>
  <si>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</si>
  <si>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</si>
  <si>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</si>
  <si>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</si>
  <si>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</si>
  <si>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</si>
  <si>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</si>
  <si>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</si>
  <si>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</si>
  <si>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</si>
  <si>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</si>
  <si>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</si>
  <si>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</si>
  <si>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</si>
  <si>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</si>
  <si>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</si>
  <si>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</si>
  <si>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</si>
  <si>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</si>
  <si>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</si>
  <si>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</si>
  <si>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</si>
  <si>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</si>
  <si>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</si>
  <si>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</si>
  <si>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</si>
  <si>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</si>
  <si>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</si>
  <si>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</si>
  <si>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</si>
  <si>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</si>
  <si>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</si>
  <si>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</si>
  <si>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</si>
  <si>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</si>
  <si>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</si>
  <si>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</si>
  <si>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</si>
  <si>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</si>
  <si>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</si>
  <si>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</si>
  <si>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</si>
  <si>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</si>
  <si>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</si>
  <si>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</si>
  <si>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</si>
  <si>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</si>
  <si>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</si>
  <si>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</si>
  <si>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</si>
  <si>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</si>
  <si>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</si>
  <si>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</si>
  <si>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</si>
  <si>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</si>
  <si>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</si>
  <si>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</si>
  <si>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</si>
  <si>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</si>
  <si>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</si>
  <si>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</si>
  <si>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</si>
  <si>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</si>
  <si>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</si>
  <si>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</si>
  <si>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</si>
  <si>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</si>
  <si>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</si>
  <si>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</si>
  <si>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</si>
  <si>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</si>
  <si>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</si>
  <si>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</si>
  <si>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</si>
  <si>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</si>
  <si>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</si>
  <si>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</si>
  <si>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</si>
  <si>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</si>
  <si>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</si>
  <si>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</si>
  <si>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</si>
  <si>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</si>
  <si>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</si>
  <si>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</si>
  <si>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</si>
  <si>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</si>
  <si>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</si>
  <si>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</si>
  <si>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</si>
  <si>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</si>
  <si>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</si>
  <si>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</si>
  <si>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</si>
  <si>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</si>
  <si>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</si>
  <si>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</si>
  <si>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</si>
  <si>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</si>
  <si>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</si>
  <si>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</si>
  <si>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</si>
  <si>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</si>
  <si>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</si>
  <si>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</si>
  <si>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</si>
  <si>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</si>
  <si>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</si>
  <si>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</si>
  <si>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</si>
  <si>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</si>
  <si>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</si>
  <si>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</si>
  <si>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</si>
  <si>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</si>
  <si>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</si>
  <si>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</si>
  <si>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</si>
  <si>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</si>
  <si>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</si>
  <si>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</si>
  <si>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</si>
  <si>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</si>
  <si>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</si>
  <si>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</si>
  <si>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</si>
  <si>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</si>
  <si>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</si>
  <si>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</si>
  <si>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</si>
  <si>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</si>
  <si>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</si>
  <si>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</si>
  <si>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</si>
  <si>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</si>
  <si>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</si>
  <si>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</si>
  <si>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</si>
  <si>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</si>
  <si>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</si>
  <si>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</si>
  <si>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</si>
  <si>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</si>
  <si>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</si>
  <si>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</si>
  <si>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</si>
  <si>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</si>
  <si>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</si>
  <si>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</si>
  <si>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</si>
  <si>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</si>
  <si>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</si>
  <si>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</si>
  <si>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</si>
  <si>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</si>
  <si>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</si>
  <si>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</si>
  <si>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</si>
  <si>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</si>
  <si>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</si>
  <si>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</si>
  <si>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</si>
  <si>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</si>
  <si>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</si>
  <si>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</si>
  <si>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</si>
  <si>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</si>
  <si>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</si>
  <si>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</si>
  <si>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</si>
  <si>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</si>
  <si>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</si>
  <si>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</si>
  <si>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</si>
  <si>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</si>
  <si>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</si>
  <si>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</si>
  <si>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</si>
  <si>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</si>
  <si>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</si>
  <si>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</si>
  <si>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</si>
  <si>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</si>
  <si>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</si>
  <si>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</si>
  <si>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</si>
  <si>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</si>
  <si>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</si>
  <si>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</si>
  <si>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</si>
  <si>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</si>
  <si>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</si>
  <si>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</si>
  <si>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</si>
  <si>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</si>
  <si>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</si>
  <si>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</si>
  <si>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</si>
  <si>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</si>
  <si>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</si>
  <si>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</si>
  <si>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</si>
  <si>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</si>
  <si>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</si>
  <si>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</si>
  <si>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</si>
  <si>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</si>
  <si>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</si>
  <si>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</si>
  <si>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</si>
  <si>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</si>
  <si>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</si>
  <si>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</si>
  <si>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</si>
  <si>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</si>
  <si>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</si>
  <si>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</si>
  <si>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</si>
  <si>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</si>
  <si>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</si>
  <si>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</si>
  <si>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</si>
  <si>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</si>
  <si>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</si>
  <si>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</si>
  <si>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</si>
  <si>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</si>
  <si>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</si>
  <si>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</si>
  <si>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</si>
  <si>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</si>
  <si>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</si>
  <si>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</si>
  <si>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</si>
  <si>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</si>
  <si>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</si>
  <si>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</si>
  <si>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</si>
  <si>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</si>
  <si>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</si>
  <si>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</si>
  <si>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</si>
  <si>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</si>
  <si>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</si>
  <si>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</si>
  <si>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</si>
  <si>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</si>
  <si>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</si>
  <si>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</si>
  <si>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</si>
  <si>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</si>
  <si>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</si>
  <si>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</si>
  <si>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</si>
  <si>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</si>
  <si>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</si>
  <si>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</si>
  <si>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</si>
  <si>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</si>
  <si>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</si>
  <si>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</si>
  <si>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</si>
  <si>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</si>
  <si>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</si>
  <si>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</si>
  <si>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</si>
  <si>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</si>
  <si>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</si>
  <si>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</si>
  <si>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</si>
  <si>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</si>
  <si>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</si>
  <si>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</si>
  <si>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</si>
  <si>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</si>
  <si>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</si>
  <si>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</si>
  <si>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</si>
  <si>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</si>
  <si>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</si>
  <si>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</si>
  <si>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</si>
  <si>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</si>
  <si>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</si>
  <si>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</si>
  <si>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</si>
  <si>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</si>
  <si>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</si>
  <si>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</si>
  <si>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</si>
  <si>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</si>
  <si>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</si>
  <si>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</si>
  <si>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</si>
  <si>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</si>
  <si>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</si>
  <si>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</si>
  <si>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</si>
  <si>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</si>
  <si>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</si>
  <si>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</si>
  <si>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</si>
  <si>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</si>
  <si>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</si>
  <si>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</si>
  <si>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</si>
  <si>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</si>
  <si>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</si>
  <si>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</si>
  <si>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</si>
  <si>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</si>
  <si>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</si>
  <si>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</si>
  <si>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</si>
  <si>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</si>
  <si>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</si>
  <si>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</si>
  <si>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</si>
  <si>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</si>
  <si>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</si>
  <si>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</si>
  <si>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</si>
  <si>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</si>
  <si>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</si>
  <si>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</si>
  <si>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</si>
  <si>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</si>
  <si>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</si>
  <si>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</si>
  <si>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</si>
  <si>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</si>
  <si>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</si>
  <si>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</si>
  <si>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</si>
  <si>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</si>
  <si>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</si>
  <si>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</si>
  <si>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</si>
  <si>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</si>
  <si>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</si>
  <si>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</si>
  <si>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</si>
  <si>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</si>
  <si>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</si>
  <si>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</si>
  <si>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</si>
  <si>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</si>
  <si>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</si>
  <si>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</si>
  <si>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</si>
  <si>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</si>
  <si>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</si>
  <si>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</si>
  <si>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</si>
  <si>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</si>
  <si>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</si>
  <si>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</si>
  <si>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</si>
  <si>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</si>
  <si>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</si>
  <si>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</si>
  <si>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</si>
  <si>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</si>
  <si>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</si>
  <si>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</si>
  <si>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</si>
  <si>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</si>
  <si>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</si>
  <si>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</si>
  <si>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</si>
  <si>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</si>
  <si>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</si>
  <si>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</si>
  <si>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</si>
  <si>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</si>
  <si>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</si>
  <si>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</si>
  <si>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</si>
  <si>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</si>
  <si>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</si>
  <si>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</si>
  <si>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</si>
  <si>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</si>
  <si>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</si>
  <si>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</si>
  <si>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</si>
  <si>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</si>
  <si>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</si>
  <si>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</si>
  <si>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</si>
  <si>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</si>
  <si>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</si>
  <si>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</si>
  <si>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</si>
  <si>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</si>
  <si>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</si>
  <si>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</si>
  <si>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</si>
  <si>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</si>
  <si>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</si>
  <si>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</si>
  <si>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</si>
  <si>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</si>
  <si>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</si>
  <si>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</si>
  <si>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</si>
  <si>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</si>
  <si>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</si>
  <si>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</si>
  <si>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</si>
  <si>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</si>
  <si>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</si>
  <si>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</si>
  <si>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</si>
  <si>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</si>
  <si>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</si>
  <si>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</si>
  <si>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</si>
  <si>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</si>
  <si>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</si>
  <si>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</si>
  <si>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</si>
  <si>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</si>
  <si>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</si>
  <si>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</si>
  <si>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</si>
  <si>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</si>
  <si>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</si>
  <si>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</si>
  <si>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</si>
  <si>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</si>
  <si>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</si>
  <si>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</si>
  <si>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</si>
  <si>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</si>
  <si>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</si>
  <si>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</si>
  <si>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</si>
  <si>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</si>
  <si>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</si>
  <si>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</si>
  <si>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</si>
  <si>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</si>
  <si>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</si>
  <si>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</si>
  <si>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</si>
  <si>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</si>
  <si>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</si>
  <si>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</si>
  <si>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</si>
  <si>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</si>
  <si>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</si>
  <si>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</si>
  <si>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</si>
  <si>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</si>
  <si>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</si>
  <si>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</si>
  <si>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</si>
  <si>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</si>
  <si>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</si>
  <si>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</si>
  <si>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</si>
  <si>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</si>
  <si>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</si>
  <si>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</si>
  <si>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</si>
  <si>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</si>
  <si>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</si>
  <si>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</si>
  <si>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</si>
  <si>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</si>
  <si>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</si>
  <si>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</si>
  <si>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</si>
  <si>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</si>
  <si>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</si>
  <si>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</si>
  <si>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</si>
  <si>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</si>
  <si>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</si>
  <si>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</si>
  <si>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</si>
  <si>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</si>
  <si>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</si>
  <si>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</si>
  <si>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</si>
  <si>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</si>
  <si>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</si>
  <si>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</si>
  <si>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</si>
  <si>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</si>
  <si>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</si>
  <si>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</si>
  <si>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</si>
  <si>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</si>
  <si>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</si>
  <si>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</si>
  <si>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</si>
  <si>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</si>
  <si>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</si>
  <si>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</si>
  <si>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</si>
  <si>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</si>
  <si>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</si>
  <si>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</si>
  <si>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</si>
  <si>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</si>
  <si>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</si>
  <si>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</si>
  <si>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</si>
  <si>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</si>
  <si>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</si>
  <si>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</si>
  <si>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</si>
  <si>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</si>
  <si>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</si>
  <si>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</si>
  <si>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</si>
  <si>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</si>
  <si>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</si>
  <si>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</si>
  <si>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</si>
  <si>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</si>
  <si>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</si>
  <si>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</si>
  <si>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</si>
  <si>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</si>
  <si>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</si>
  <si>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</si>
  <si>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</si>
  <si>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</si>
  <si>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</si>
  <si>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</si>
  <si>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</si>
  <si>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</si>
  <si>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</si>
  <si>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</si>
  <si>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</si>
  <si>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</si>
  <si>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</si>
  <si>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</si>
  <si>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</si>
  <si>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</si>
  <si>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</si>
  <si>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</si>
  <si>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</si>
  <si>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</si>
  <si>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</si>
  <si>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</si>
  <si>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</si>
  <si>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</si>
  <si>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</si>
  <si>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</si>
  <si>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</si>
  <si>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</si>
  <si>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</si>
  <si>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</si>
  <si>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</si>
  <si>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</si>
  <si>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</si>
  <si>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</si>
  <si>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</si>
  <si>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</si>
  <si>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</si>
  <si>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</si>
  <si>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</si>
  <si>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</si>
  <si>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</si>
  <si>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</si>
  <si>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</si>
  <si>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</si>
  <si>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</si>
  <si>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</si>
  <si>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</si>
  <si>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</si>
  <si>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</si>
  <si>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</si>
  <si>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</si>
  <si>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</si>
  <si>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</si>
  <si>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</si>
  <si>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</si>
  <si>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</si>
  <si>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</si>
  <si>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</si>
  <si>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</si>
  <si>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</si>
  <si>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</si>
  <si>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</si>
  <si>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</si>
  <si>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</si>
  <si>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</si>
  <si>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</si>
  <si>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</si>
  <si>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</si>
  <si>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</si>
  <si>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</si>
  <si>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</si>
  <si>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</si>
  <si>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</si>
  <si>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</si>
  <si>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</si>
  <si>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</si>
  <si>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</si>
  <si>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</si>
  <si>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</si>
  <si>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</si>
  <si>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</si>
  <si>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</si>
  <si>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</si>
  <si>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</si>
  <si>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</si>
  <si>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</si>
  <si>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</si>
  <si>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</si>
  <si>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</si>
  <si>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</si>
  <si>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</si>
  <si>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</si>
  <si>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</si>
  <si>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</si>
  <si>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</si>
  <si>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</si>
  <si>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</si>
  <si>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</si>
  <si>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</si>
  <si>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</si>
  <si>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</si>
  <si>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</si>
  <si>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</si>
  <si>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</si>
  <si>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</si>
  <si>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</si>
  <si>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</si>
  <si>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</si>
  <si>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</si>
  <si>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</si>
  <si>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</si>
  <si>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</si>
  <si>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</si>
  <si>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</si>
  <si>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</si>
  <si>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</si>
  <si>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</si>
  <si>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</si>
  <si>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</si>
  <si>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</si>
  <si>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</si>
  <si>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</si>
  <si>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</si>
  <si>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</si>
  <si>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</si>
  <si>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</si>
  <si>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</si>
  <si>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</si>
  <si>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</si>
  <si>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</si>
  <si>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</si>
  <si>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</si>
  <si>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</si>
  <si>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</si>
  <si>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</si>
  <si>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</si>
  <si>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</si>
  <si>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</si>
  <si>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</si>
  <si>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</si>
  <si>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</si>
  <si>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</si>
  <si>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</si>
  <si>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</si>
  <si>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</si>
  <si>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</si>
  <si>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</si>
  <si>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</si>
  <si>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</si>
  <si>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</si>
  <si>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</si>
  <si>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</si>
  <si>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</si>
  <si>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</si>
  <si>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</si>
  <si>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</si>
  <si>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</si>
  <si>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</si>
  <si>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</si>
  <si>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</si>
  <si>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</si>
  <si>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</si>
  <si>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</si>
  <si>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</si>
  <si>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</si>
  <si>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</si>
  <si>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</si>
  <si>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</si>
  <si>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</si>
  <si>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</si>
  <si>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</si>
  <si>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</si>
  <si>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</si>
  <si>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</si>
  <si>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</si>
  <si>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</si>
  <si>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</si>
  <si>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</si>
  <si>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</si>
  <si>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</si>
  <si>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</si>
  <si>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</si>
  <si>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</si>
  <si>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</si>
  <si>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</si>
  <si>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</si>
  <si>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</si>
  <si>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</si>
  <si>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</si>
  <si>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</si>
  <si>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</si>
  <si>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</si>
  <si>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</si>
  <si>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</si>
  <si>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</si>
  <si>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</si>
  <si>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</si>
  <si>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</si>
  <si>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</si>
  <si>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</si>
  <si>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</si>
  <si>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</si>
  <si>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</si>
  <si>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</si>
  <si>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</si>
  <si>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</si>
  <si>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</si>
  <si>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</si>
  <si>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</si>
  <si>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</si>
  <si>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</si>
  <si>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</si>
  <si>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</si>
  <si>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</si>
  <si>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</si>
  <si>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</si>
  <si>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</si>
  <si>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</si>
  <si>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</si>
  <si>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</si>
  <si>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</si>
  <si>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</si>
  <si>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</si>
  <si>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</si>
  <si>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</si>
  <si>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</si>
  <si>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</si>
  <si>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</si>
  <si>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</si>
  <si>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</si>
  <si>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</si>
  <si>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</si>
  <si>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</si>
  <si>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</si>
  <si>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</si>
  <si>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</si>
  <si>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</si>
  <si>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</si>
  <si>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</si>
  <si>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</si>
  <si>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</si>
  <si>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</si>
  <si>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</si>
  <si>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</si>
  <si>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</si>
  <si>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</si>
  <si>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</si>
  <si>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</si>
  <si>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</si>
  <si>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</si>
  <si>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</si>
  <si>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</si>
  <si>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</si>
  <si>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</si>
  <si>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</si>
  <si>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</si>
  <si>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</si>
  <si>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</si>
  <si>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</si>
  <si>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</si>
  <si>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</si>
  <si>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</si>
  <si>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</si>
  <si>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</si>
  <si>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</si>
  <si>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</si>
  <si>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</si>
  <si>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</si>
  <si>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</si>
  <si>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</si>
  <si>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</si>
  <si>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</si>
  <si>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</si>
  <si>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</si>
  <si>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</si>
  <si>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</si>
  <si>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</si>
  <si>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</si>
  <si>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</si>
  <si>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</si>
  <si>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</si>
  <si>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</si>
  <si>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</si>
  <si>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</si>
  <si>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</si>
  <si>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</si>
  <si>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</si>
  <si>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</si>
  <si>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</si>
  <si>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</si>
  <si>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</si>
  <si>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</si>
  <si>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</si>
  <si>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</si>
  <si>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</si>
  <si>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</si>
  <si>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</si>
  <si>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</si>
  <si>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</si>
  <si>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</si>
  <si>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</si>
  <si>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</si>
  <si>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</si>
  <si>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</si>
  <si>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</si>
  <si>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</si>
  <si>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</si>
  <si>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</si>
  <si>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</si>
  <si>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</si>
  <si>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</si>
  <si>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</si>
  <si>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</si>
  <si>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</si>
  <si>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</si>
  <si>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</si>
  <si>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</si>
  <si>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</si>
  <si>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</si>
  <si>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</si>
  <si>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</si>
  <si>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</si>
  <si>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</si>
  <si>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</si>
  <si>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</si>
  <si>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</si>
  <si>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</si>
  <si>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</si>
  <si>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</si>
  <si>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</si>
  <si>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</si>
  <si>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</si>
  <si>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</si>
  <si>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</si>
  <si>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</si>
  <si>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</si>
  <si>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</si>
  <si>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</si>
  <si>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</si>
  <si>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</si>
  <si>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</si>
  <si>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</si>
  <si>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</si>
  <si>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</si>
  <si>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</si>
  <si>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</si>
  <si>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</si>
  <si>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</si>
  <si>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</si>
  <si>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</si>
  <si>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</si>
  <si>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</si>
  <si>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</si>
  <si>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</si>
  <si>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</si>
  <si>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</si>
  <si>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</si>
  <si>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</si>
  <si>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</si>
  <si>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</si>
  <si>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</si>
  <si>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</si>
  <si>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</si>
  <si>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</si>
  <si>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</si>
  <si>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</si>
  <si>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</si>
  <si>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</si>
  <si>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</si>
  <si>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</si>
  <si>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</si>
  <si>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</si>
  <si>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</si>
  <si>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</si>
  <si>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</si>
  <si>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</si>
  <si>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</si>
  <si>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</si>
  <si>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</si>
  <si>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</si>
  <si>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</si>
  <si>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</si>
  <si>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</si>
  <si>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</si>
  <si>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</si>
  <si>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</si>
  <si>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</si>
  <si>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</si>
  <si>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</si>
  <si>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</si>
  <si>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</si>
  <si>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</si>
  <si>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</si>
  <si>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</si>
  <si>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</si>
  <si>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</si>
  <si>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</si>
  <si>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</si>
  <si>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</si>
  <si>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</si>
  <si>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</si>
  <si>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</si>
  <si>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</si>
  <si>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</si>
  <si>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</si>
  <si>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</si>
  <si>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</si>
  <si>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</si>
  <si>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</si>
  <si>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</si>
  <si>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</si>
  <si>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</si>
  <si>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</si>
  <si>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</si>
  <si>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</si>
  <si>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</si>
  <si>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</si>
  <si>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</si>
  <si>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</si>
  <si>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</si>
  <si>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</si>
  <si>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</si>
  <si>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</si>
  <si>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</si>
  <si>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</si>
  <si>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</si>
  <si>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</si>
  <si>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</si>
  <si>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</si>
  <si>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</si>
  <si>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</si>
  <si>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</si>
  <si>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</si>
  <si>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</si>
  <si>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</si>
  <si>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</si>
  <si>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</si>
  <si>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</si>
  <si>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</si>
  <si>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</si>
  <si>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</si>
  <si>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</si>
  <si>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</si>
  <si>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</si>
  <si>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</si>
  <si>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</si>
  <si>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</si>
  <si>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</si>
  <si>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</si>
  <si>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</si>
  <si>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</si>
  <si>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</si>
  <si>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</si>
  <si>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</si>
  <si>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</si>
  <si>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</si>
  <si>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</si>
  <si>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</si>
  <si>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</si>
  <si>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</si>
  <si>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</si>
  <si>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</si>
  <si>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</si>
  <si>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</si>
  <si>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</si>
  <si>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</si>
  <si>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</si>
  <si>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</si>
  <si>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</si>
  <si>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</si>
  <si>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</si>
  <si>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</si>
  <si>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</si>
  <si>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</si>
  <si>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</si>
  <si>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</si>
  <si>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</si>
  <si>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</si>
  <si>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</si>
  <si>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</si>
  <si>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</si>
  <si>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</si>
  <si>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</si>
  <si>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</si>
  <si>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</si>
  <si>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</si>
  <si>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</si>
  <si>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</si>
  <si>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</si>
  <si>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</si>
  <si>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</si>
  <si>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</si>
  <si>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</si>
  <si>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</si>
  <si>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</si>
  <si>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</si>
  <si>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</si>
  <si>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</si>
  <si>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</si>
  <si>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</si>
  <si>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</si>
  <si>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</si>
  <si>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</si>
  <si>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</si>
  <si>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</si>
  <si>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</si>
  <si>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</si>
  <si>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</si>
  <si>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</si>
  <si>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</si>
  <si>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</si>
  <si>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</si>
  <si>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</si>
  <si>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</si>
  <si>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</si>
  <si>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</si>
  <si>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</si>
  <si>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</si>
  <si>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</si>
  <si>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</si>
  <si>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</si>
  <si>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</si>
  <si>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</si>
  <si>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</si>
  <si>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</si>
  <si>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</si>
  <si>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</si>
  <si>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</si>
  <si>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</si>
  <si>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</si>
  <si>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</si>
  <si>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</si>
  <si>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</si>
  <si>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</si>
  <si>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</si>
  <si>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</si>
  <si>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</si>
  <si>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</si>
  <si>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</si>
  <si>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</si>
  <si>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</si>
  <si>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</si>
  <si>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</si>
  <si>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</si>
  <si>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</si>
  <si>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</si>
  <si>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</si>
  <si>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</si>
  <si>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</si>
  <si>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</si>
  <si>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</si>
  <si>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</si>
  <si>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</si>
  <si>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</si>
  <si>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</si>
  <si>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</si>
  <si>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</si>
  <si>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</si>
  <si>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</si>
  <si>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</si>
  <si>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</si>
  <si>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</si>
  <si>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</si>
  <si>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</si>
  <si>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</si>
  <si>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</si>
  <si>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</si>
  <si>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</si>
  <si>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</si>
  <si>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</si>
  <si>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</si>
  <si>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</si>
  <si>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</si>
  <si>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</si>
  <si>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</si>
  <si>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</si>
  <si>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</si>
  <si>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</si>
  <si>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</si>
  <si>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</si>
  <si>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</si>
  <si>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</si>
  <si>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</si>
  <si>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</si>
  <si>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</si>
  <si>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</si>
  <si>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</si>
  <si>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</si>
  <si>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</si>
  <si>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</si>
  <si>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</si>
  <si>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</si>
  <si>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</si>
  <si>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</si>
  <si>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</si>
  <si>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</si>
  <si>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</si>
  <si>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</si>
  <si>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</si>
  <si>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</si>
  <si>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</si>
  <si>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</si>
  <si>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</si>
  <si>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</si>
  <si>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</si>
  <si>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</si>
  <si>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</si>
  <si>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</si>
  <si>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</si>
  <si>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</si>
  <si>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</si>
  <si>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</si>
  <si>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</si>
  <si>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</si>
  <si>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</si>
  <si>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</si>
  <si>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</si>
  <si>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</si>
  <si>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</si>
  <si>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</si>
  <si>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</si>
  <si>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</si>
  <si>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</si>
  <si>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</si>
  <si>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</si>
  <si>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</si>
  <si>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</si>
  <si>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</si>
  <si>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</si>
  <si>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</si>
  <si>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</si>
  <si>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</si>
  <si>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</si>
  <si>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</si>
  <si>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</si>
  <si>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</si>
  <si>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</si>
  <si>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</si>
  <si>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</si>
  <si>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</si>
  <si>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</si>
  <si>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</si>
  <si>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</si>
  <si>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</si>
  <si>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</si>
  <si>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</si>
  <si>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</si>
  <si>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</si>
  <si>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</si>
  <si>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</si>
  <si>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</si>
  <si>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</si>
  <si>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</si>
  <si>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</si>
  <si>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</si>
  <si>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</si>
  <si>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</si>
  <si>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</si>
  <si>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</si>
  <si>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</si>
  <si>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</si>
  <si>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</si>
  <si>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</si>
  <si>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</si>
  <si>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</si>
  <si>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</si>
  <si>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</si>
  <si>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</si>
  <si>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</si>
  <si>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</si>
  <si>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</si>
  <si>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</si>
  <si>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</si>
  <si>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</si>
  <si>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</si>
  <si>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</si>
  <si>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</si>
  <si>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</si>
  <si>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</si>
  <si>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</si>
  <si>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</si>
  <si>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</si>
  <si>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</si>
  <si>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</si>
  <si>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</si>
  <si>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</si>
  <si>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</si>
  <si>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</si>
  <si>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</si>
  <si>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</si>
  <si>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</si>
  <si>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</si>
  <si>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</si>
  <si>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</si>
  <si>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</si>
  <si>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</si>
  <si>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</si>
  <si>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</si>
  <si>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</si>
  <si>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</si>
  <si>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</si>
  <si>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</si>
  <si>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</si>
  <si>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</si>
  <si>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</si>
  <si>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</si>
  <si>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</si>
  <si>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</si>
  <si>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</si>
  <si>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</si>
  <si>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</si>
  <si>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</si>
  <si>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</si>
  <si>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</si>
  <si>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</si>
  <si>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</si>
  <si>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</si>
  <si>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</si>
  <si>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</si>
  <si>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</si>
  <si>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</si>
  <si>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</si>
  <si>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</si>
  <si>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</si>
  <si>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</si>
  <si>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</si>
  <si>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</si>
  <si>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</si>
  <si>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</si>
  <si>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</si>
  <si>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</si>
  <si>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</si>
  <si>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</si>
  <si>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</si>
  <si>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</si>
  <si>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</si>
  <si>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</si>
  <si>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</si>
  <si>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</si>
  <si>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</si>
  <si>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</si>
  <si>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</si>
  <si>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</si>
  <si>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</si>
  <si>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</si>
  <si>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</si>
  <si>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</si>
  <si>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</si>
  <si>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</si>
  <si>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</si>
  <si>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</si>
  <si>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</si>
  <si>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</si>
  <si>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</si>
  <si>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</si>
  <si>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</si>
  <si>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</si>
  <si>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</si>
  <si>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</si>
  <si>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</si>
  <si>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</si>
  <si>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</si>
  <si>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</si>
  <si>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</si>
  <si>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</si>
  <si>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</si>
  <si>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</si>
  <si>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</si>
  <si>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</si>
  <si>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</si>
  <si>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</si>
  <si>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</si>
  <si>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</si>
  <si>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</si>
  <si>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</si>
  <si>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</si>
  <si>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</si>
  <si>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</si>
  <si>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</si>
  <si>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</si>
  <si>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</si>
  <si>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</si>
  <si>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</si>
  <si>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</si>
  <si>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</si>
  <si>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</si>
  <si>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</si>
  <si>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</si>
  <si>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</si>
  <si>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</si>
  <si>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</si>
  <si>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</si>
  <si>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</si>
  <si>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</si>
  <si>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</si>
  <si>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</si>
  <si>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</si>
  <si>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</si>
  <si>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</si>
  <si>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</si>
  <si>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</si>
  <si>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</si>
  <si>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</si>
  <si>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</si>
  <si>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</si>
  <si>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</si>
  <si>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</si>
  <si>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</si>
  <si>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</si>
  <si>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</si>
  <si>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</si>
  <si>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</si>
  <si>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</si>
  <si>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</si>
  <si>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</si>
  <si>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</si>
  <si>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</si>
  <si>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</si>
  <si>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</si>
  <si>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</si>
  <si>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</si>
  <si>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</si>
  <si>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</si>
  <si>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</si>
  <si>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</si>
  <si>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</si>
  <si>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</si>
  <si>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</si>
  <si>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</si>
  <si>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</si>
  <si>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</si>
  <si>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</si>
  <si>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</si>
  <si>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</si>
  <si>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</si>
  <si>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</si>
  <si>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</si>
  <si>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</si>
  <si>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</si>
  <si>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</si>
  <si>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</si>
  <si>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</si>
  <si>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</si>
  <si>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</si>
  <si>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</si>
  <si>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</si>
  <si>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</si>
  <si>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</si>
  <si>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</si>
  <si>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</si>
  <si>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</si>
  <si>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</si>
  <si>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</si>
  <si>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</si>
  <si>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</si>
  <si>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</si>
  <si>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</si>
  <si>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</si>
  <si>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</si>
  <si>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</si>
  <si>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</si>
  <si>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</si>
  <si>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</si>
  <si>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</si>
  <si>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</si>
  <si>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</si>
  <si>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</si>
  <si>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</si>
  <si>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</si>
  <si>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</si>
  <si>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</si>
  <si>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</si>
  <si>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</si>
  <si>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</si>
  <si>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</si>
  <si>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</si>
  <si>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</si>
  <si>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</si>
  <si>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</si>
  <si>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</si>
  <si>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</si>
  <si>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</si>
  <si>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</si>
  <si>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</si>
  <si>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</si>
  <si>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</si>
  <si>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</si>
  <si>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</si>
  <si>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</si>
  <si>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</si>
  <si>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</si>
  <si>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</si>
  <si>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</si>
  <si>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</si>
  <si>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</si>
  <si>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</si>
  <si>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</si>
  <si>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</si>
  <si>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</si>
  <si>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</si>
  <si>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</si>
  <si>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</si>
  <si>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</si>
  <si>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</si>
  <si>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</si>
  <si>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</si>
  <si>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</si>
  <si>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</si>
  <si>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</si>
  <si>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</si>
  <si>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</si>
  <si>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</si>
  <si>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</si>
  <si>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</si>
  <si>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</si>
  <si>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</si>
  <si>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</si>
  <si>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</si>
  <si>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</si>
  <si>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</si>
  <si>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</si>
  <si>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</si>
  <si>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</si>
  <si>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</si>
  <si>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</si>
  <si>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</si>
  <si>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</si>
  <si>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</si>
  <si>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</si>
  <si>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</si>
  <si>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</si>
  <si>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</si>
  <si>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</si>
  <si>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</si>
  <si>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</si>
  <si>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</si>
  <si>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</si>
  <si>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</si>
  <si>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</si>
  <si>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</si>
  <si>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</si>
  <si>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</si>
  <si>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</si>
  <si>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</si>
  <si>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</si>
  <si>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</si>
  <si>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</si>
  <si>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</si>
  <si>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</si>
  <si>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</si>
  <si>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</si>
  <si>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</si>
  <si>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</si>
  <si>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</si>
  <si>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</si>
  <si>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</si>
  <si>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</si>
  <si>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</si>
  <si>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</si>
  <si>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</si>
  <si>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</si>
  <si>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</si>
  <si>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</si>
  <si>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</si>
  <si>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</si>
  <si>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</si>
  <si>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</si>
  <si>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</si>
  <si>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</si>
  <si>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</si>
  <si>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</si>
  <si>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</si>
  <si>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</si>
  <si>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</si>
  <si>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</si>
  <si>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</si>
  <si>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</si>
  <si>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</si>
  <si>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</si>
  <si>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</si>
  <si>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</si>
  <si>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</si>
  <si>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</si>
  <si>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</si>
  <si>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</si>
  <si>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</si>
  <si>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</si>
  <si>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</si>
  <si>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</si>
  <si>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</si>
  <si>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</si>
  <si>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</si>
  <si>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</si>
  <si>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</si>
  <si>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</si>
  <si>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</si>
  <si>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</si>
  <si>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</si>
  <si>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</si>
  <si>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</si>
  <si>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</si>
  <si>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</si>
  <si>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</si>
  <si>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</si>
  <si>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</si>
  <si>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</si>
  <si>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</si>
  <si>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</si>
  <si>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</si>
  <si>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</si>
  <si>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</si>
  <si>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</si>
  <si>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</si>
  <si>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</si>
  <si>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</si>
  <si>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</si>
  <si>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</si>
  <si>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</si>
  <si>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</si>
  <si>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</si>
  <si>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</si>
  <si>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</si>
  <si>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</si>
  <si>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</si>
  <si>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</si>
  <si>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</si>
  <si>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</si>
  <si>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</si>
  <si>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</si>
  <si>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</si>
  <si>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</si>
  <si>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</si>
  <si>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</si>
  <si>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</si>
  <si>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</si>
  <si>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</si>
  <si>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</si>
  <si>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</si>
  <si>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</si>
  <si>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</si>
  <si>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</si>
  <si>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</si>
  <si>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</si>
  <si>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</si>
  <si>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</si>
  <si>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</si>
  <si>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</si>
  <si>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</si>
  <si>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</si>
  <si>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</si>
  <si>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</si>
  <si>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</si>
  <si>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</si>
  <si>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</si>
  <si>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</si>
  <si>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</si>
  <si>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</si>
  <si>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</si>
  <si>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</si>
  <si>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</si>
  <si>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</si>
  <si>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</si>
  <si>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</si>
  <si>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</si>
  <si>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</si>
  <si>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</si>
  <si>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</si>
  <si>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</si>
  <si>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</si>
  <si>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</si>
  <si>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</si>
  <si>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</si>
  <si>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</si>
  <si>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</si>
  <si>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</si>
  <si>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</si>
  <si>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</si>
  <si>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</si>
  <si>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</si>
  <si>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</si>
  <si>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</si>
  <si>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</si>
  <si>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</si>
  <si>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</si>
  <si>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</si>
  <si>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</si>
  <si>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</si>
  <si>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</si>
  <si>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</si>
  <si>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</si>
  <si>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</si>
  <si>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</si>
  <si>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</si>
  <si>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</si>
  <si>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</si>
  <si>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</si>
  <si>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</si>
  <si>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</si>
  <si>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</si>
  <si>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</si>
  <si>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</si>
  <si>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</si>
  <si>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</si>
  <si>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</si>
  <si>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</si>
  <si>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</si>
  <si>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</si>
  <si>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</si>
  <si>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</si>
  <si>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</si>
  <si>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</si>
  <si>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</si>
  <si>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</si>
  <si>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</si>
  <si>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</si>
  <si>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</si>
  <si>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</si>
  <si>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</si>
  <si>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</si>
  <si>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</si>
  <si>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</si>
  <si>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</si>
  <si>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</si>
  <si>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</si>
  <si>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</si>
  <si>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</si>
  <si>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</si>
  <si>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</si>
  <si>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</si>
  <si>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</si>
  <si>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</si>
  <si>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</si>
  <si>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</si>
  <si>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</si>
  <si>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</si>
  <si>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</si>
  <si>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</si>
  <si>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</si>
  <si>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</si>
  <si>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</si>
  <si>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</si>
  <si>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</si>
  <si>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</si>
  <si>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</si>
  <si>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</si>
  <si>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</si>
  <si>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</si>
  <si>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</si>
  <si>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</si>
  <si>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</si>
  <si>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</si>
  <si>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</si>
  <si>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</si>
  <si>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</si>
  <si>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</si>
  <si>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</si>
  <si>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</si>
  <si>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</si>
  <si>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</si>
  <si>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</si>
  <si>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</si>
  <si>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</si>
  <si>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</si>
  <si>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</si>
  <si>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</si>
  <si>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</si>
  <si>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</si>
  <si>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</si>
  <si>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</si>
  <si>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</si>
  <si>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</si>
  <si>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</si>
  <si>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</si>
  <si>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</si>
  <si>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</si>
  <si>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</si>
  <si>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</si>
  <si>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</si>
  <si>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</si>
  <si>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</si>
  <si>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</si>
  <si>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</si>
  <si>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</si>
  <si>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</si>
  <si>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</si>
  <si>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</si>
  <si>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</si>
  <si>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</si>
  <si>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</si>
  <si>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</si>
  <si>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</si>
  <si>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</si>
  <si>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</si>
  <si>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</si>
  <si>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</si>
  <si>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</si>
  <si>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</si>
  <si>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</si>
  <si>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</si>
  <si>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</si>
  <si>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</si>
  <si>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</si>
  <si>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</si>
  <si>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</si>
  <si>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</si>
  <si>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</si>
  <si>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</si>
  <si>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</si>
  <si>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</si>
  <si>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</si>
  <si>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</si>
  <si>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</si>
  <si>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</si>
  <si>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</si>
  <si>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</si>
  <si>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</si>
  <si>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</si>
  <si>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</si>
  <si>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</si>
  <si>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</si>
  <si>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</si>
  <si>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</si>
  <si>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</si>
  <si>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</si>
  <si>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</si>
  <si>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</si>
  <si>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</si>
  <si>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</si>
  <si>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</si>
  <si>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</si>
  <si>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</si>
  <si>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</si>
  <si>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</si>
  <si>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</si>
  <si>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</si>
  <si>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</si>
  <si>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</si>
  <si>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</si>
  <si>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</si>
  <si>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</si>
  <si>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</si>
  <si>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</si>
  <si>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</si>
  <si>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</si>
  <si>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</si>
  <si>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</si>
  <si>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</si>
  <si>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</si>
  <si>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</si>
  <si>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</si>
  <si>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</si>
  <si>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</si>
  <si>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</si>
  <si>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</si>
  <si>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</si>
  <si>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</si>
  <si>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</si>
  <si>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</si>
  <si>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</si>
  <si>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</si>
  <si>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</si>
  <si>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</si>
  <si>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</si>
  <si>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</si>
  <si>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</si>
  <si>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</si>
  <si>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</si>
  <si>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</si>
  <si>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</si>
  <si>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</si>
  <si>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</si>
  <si>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</si>
  <si>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</si>
  <si>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</si>
  <si>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</si>
  <si>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</si>
  <si>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</si>
  <si>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</si>
  <si>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</si>
  <si>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</si>
  <si>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</si>
  <si>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</si>
  <si>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</si>
  <si>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</si>
  <si>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</si>
  <si>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</si>
  <si>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</si>
  <si>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</si>
  <si>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</si>
  <si>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</si>
  <si>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</si>
  <si>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</si>
  <si>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</si>
  <si>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</si>
  <si>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</si>
  <si>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</si>
  <si>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</si>
  <si>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</si>
  <si>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</si>
  <si>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</si>
  <si>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</si>
  <si>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</si>
  <si>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</si>
  <si>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</si>
  <si>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</si>
  <si>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</si>
  <si>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</si>
  <si>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</si>
  <si>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</si>
  <si>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</si>
  <si>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</si>
  <si>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</si>
  <si>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</si>
  <si>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</si>
  <si>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</si>
  <si>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</si>
  <si>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</si>
  <si>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</si>
  <si>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</si>
  <si>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</si>
  <si>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</si>
  <si>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</si>
  <si>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</si>
  <si>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</si>
  <si>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</si>
  <si>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</si>
  <si>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</si>
  <si>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</si>
  <si>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</si>
  <si>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</si>
  <si>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</si>
  <si>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</si>
  <si>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</si>
  <si>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</si>
  <si>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</si>
  <si>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</si>
  <si>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</si>
  <si>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</si>
  <si>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</si>
  <si>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</si>
  <si>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</si>
  <si>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</si>
  <si>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</si>
  <si>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</si>
  <si>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</si>
  <si>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</si>
  <si>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</si>
  <si>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</si>
  <si>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</si>
  <si>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</si>
  <si>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</si>
  <si>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</si>
  <si>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</si>
  <si>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</si>
  <si>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</si>
  <si>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</si>
  <si>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</si>
  <si>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</si>
  <si>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</si>
  <si>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</si>
  <si>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</si>
  <si>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</si>
  <si>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</si>
  <si>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</si>
  <si>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</si>
  <si>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</si>
  <si>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</si>
  <si>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</si>
  <si>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</si>
  <si>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</si>
  <si>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</si>
  <si>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</si>
  <si>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</si>
  <si>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</si>
  <si>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</si>
  <si>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</si>
  <si>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</si>
  <si>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</si>
  <si>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</si>
  <si>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</si>
  <si>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</si>
  <si>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</si>
  <si>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</si>
  <si>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</si>
  <si>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</si>
  <si>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</si>
  <si>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</si>
  <si>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</si>
  <si>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</si>
  <si>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</si>
  <si>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</si>
  <si>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</si>
  <si>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</si>
  <si>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</si>
  <si>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</si>
  <si>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</si>
  <si>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</si>
  <si>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</si>
  <si>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</si>
  <si>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</si>
  <si>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</si>
  <si>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</si>
  <si>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</si>
  <si>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</si>
  <si>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</si>
  <si>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</si>
  <si>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</si>
  <si>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</si>
  <si>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</si>
  <si>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</si>
  <si>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</si>
  <si>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</si>
  <si>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</si>
  <si>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</si>
  <si>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</si>
  <si>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</si>
  <si>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</si>
  <si>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</si>
  <si>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</si>
  <si>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</si>
  <si>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</si>
  <si>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</si>
  <si>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</si>
  <si>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</si>
  <si>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</si>
  <si>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</si>
  <si>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</si>
  <si>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</si>
  <si>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</si>
  <si>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</si>
  <si>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</si>
  <si>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</si>
  <si>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</si>
  <si>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</si>
  <si>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</si>
  <si>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</si>
  <si>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</si>
  <si>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</si>
  <si>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</si>
  <si>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</si>
  <si>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</si>
  <si>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</si>
  <si>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</si>
  <si>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</si>
  <si>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</si>
  <si>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</si>
  <si>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</si>
  <si>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</si>
  <si>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</si>
  <si>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</si>
  <si>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</si>
  <si>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</si>
  <si>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</si>
  <si>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</si>
  <si>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</si>
  <si>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</si>
  <si>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</si>
  <si>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</si>
  <si>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</si>
  <si>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</si>
  <si>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</si>
  <si>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</si>
  <si>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</si>
  <si>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</si>
  <si>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</si>
  <si>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</si>
  <si>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</si>
  <si>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</si>
  <si>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</si>
  <si>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</si>
  <si>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</si>
  <si>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</si>
  <si>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</si>
  <si>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</si>
  <si>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</si>
  <si>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</si>
  <si>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</si>
  <si>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</si>
  <si>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</si>
  <si>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</si>
  <si>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</si>
  <si>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</si>
  <si>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</si>
  <si>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</si>
  <si>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</si>
  <si>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</si>
  <si>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</si>
  <si>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</si>
  <si>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</si>
  <si>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</si>
  <si>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</si>
  <si>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</si>
  <si>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</si>
  <si>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</si>
  <si>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</si>
  <si>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</si>
  <si>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</si>
  <si>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</si>
  <si>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</si>
  <si>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</si>
  <si>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</si>
  <si>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</si>
  <si>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</si>
  <si>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</si>
  <si>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</si>
  <si>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</si>
  <si>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</si>
  <si>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</si>
  <si>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</si>
  <si>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</si>
  <si>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</si>
  <si>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</si>
  <si>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</si>
  <si>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</si>
  <si>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</si>
  <si>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</si>
  <si>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</si>
  <si>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</si>
  <si>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</si>
  <si>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</si>
  <si>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</si>
  <si>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</si>
  <si>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</si>
  <si>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</si>
  <si>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</si>
  <si>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</si>
  <si>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</si>
  <si>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</si>
  <si>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</si>
  <si>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</si>
  <si>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</si>
  <si>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</si>
  <si>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</si>
  <si>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</si>
  <si>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</si>
  <si>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</si>
  <si>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</si>
  <si>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</si>
  <si>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</si>
  <si>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</si>
  <si>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</si>
  <si>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</si>
  <si>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</si>
  <si>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</si>
  <si>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</si>
  <si>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</si>
  <si>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</si>
  <si>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</si>
  <si>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</si>
  <si>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</si>
  <si>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</si>
  <si>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</si>
  <si>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</si>
  <si>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</si>
  <si>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</si>
  <si>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</si>
  <si>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</si>
  <si>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</si>
  <si>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</si>
  <si>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</si>
  <si>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</si>
  <si>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</si>
  <si>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</si>
  <si>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</si>
  <si>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</si>
  <si>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</si>
  <si>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</si>
  <si>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</si>
  <si>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</si>
  <si>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</si>
  <si>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</si>
  <si>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</si>
  <si>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</si>
  <si>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</si>
  <si>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</si>
  <si>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</si>
  <si>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</si>
  <si>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</si>
  <si>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</si>
  <si>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</si>
  <si>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</si>
  <si>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</si>
  <si>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</si>
  <si>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</si>
  <si>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</si>
  <si>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</si>
  <si>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</si>
  <si>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</si>
  <si>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</si>
  <si>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</si>
  <si>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</si>
  <si>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</si>
  <si>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</si>
  <si>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</si>
  <si>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</si>
  <si>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</si>
  <si>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</si>
  <si>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</si>
  <si>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</si>
  <si>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</si>
  <si>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</si>
  <si>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</si>
  <si>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</si>
  <si>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</si>
  <si>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</si>
  <si>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</si>
  <si>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</si>
  <si>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</si>
  <si>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</si>
  <si>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</si>
  <si>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</si>
  <si>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</si>
  <si>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</si>
  <si>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</si>
  <si>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</si>
  <si>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</si>
  <si>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</si>
  <si>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</si>
  <si>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</si>
  <si>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</si>
  <si>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</si>
  <si>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</si>
  <si>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</si>
  <si>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</si>
  <si>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</si>
  <si>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</si>
  <si>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</si>
  <si>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</si>
  <si>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</si>
  <si>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</si>
  <si>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</si>
  <si>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</si>
  <si>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</si>
  <si>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</si>
  <si>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</si>
  <si>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</si>
  <si>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</si>
  <si>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</si>
  <si>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</si>
  <si>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</si>
  <si>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</si>
  <si>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</si>
  <si>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</si>
  <si>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</si>
  <si>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</si>
  <si>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</si>
  <si>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</si>
  <si>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</si>
  <si>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</si>
  <si>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</si>
  <si>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</si>
  <si>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</si>
  <si>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</si>
  <si>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</si>
  <si>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</si>
  <si>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</si>
  <si>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</si>
  <si>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</si>
  <si>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</si>
  <si>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</si>
  <si>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</si>
  <si>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</si>
  <si>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</si>
  <si>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</si>
  <si>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</si>
  <si>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</si>
  <si>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</si>
  <si>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</si>
  <si>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</si>
  <si>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</si>
  <si>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</si>
  <si>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</si>
  <si>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</si>
  <si>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</si>
  <si>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</si>
  <si>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</si>
  <si>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</si>
  <si>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</si>
  <si>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</si>
  <si>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</si>
  <si>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</si>
  <si>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</si>
  <si>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</si>
  <si>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</si>
  <si>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</si>
  <si>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</si>
  <si>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</si>
  <si>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</si>
  <si>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</si>
  <si>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</si>
  <si>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</si>
  <si>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</si>
  <si>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</si>
  <si>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</si>
  <si>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</si>
  <si>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</si>
  <si>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</si>
  <si>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</si>
  <si>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</si>
  <si>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</si>
  <si>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</si>
  <si>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</si>
  <si>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</si>
  <si>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</si>
  <si>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</si>
  <si>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</si>
  <si>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</si>
  <si>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</si>
  <si>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</si>
  <si>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</si>
  <si>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</si>
  <si>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</si>
  <si>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</si>
  <si>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</si>
  <si>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</si>
  <si>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</si>
  <si>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</si>
  <si>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</si>
  <si>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</si>
  <si>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</si>
  <si>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</si>
  <si>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</si>
  <si>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</si>
  <si>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</si>
  <si>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</si>
  <si>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</si>
  <si>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</si>
  <si>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</si>
  <si>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</si>
  <si>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</si>
  <si>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</si>
  <si>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</si>
  <si>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</si>
  <si>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</si>
  <si>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</si>
  <si>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</si>
  <si>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</si>
  <si>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</si>
  <si>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</si>
  <si>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</si>
  <si>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</si>
  <si>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</si>
  <si>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</si>
  <si>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</si>
  <si>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</si>
  <si>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</si>
  <si>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</si>
  <si>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</si>
  <si>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</si>
  <si>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</si>
  <si>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</si>
  <si>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</si>
  <si>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</si>
  <si>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</si>
  <si>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</si>
  <si>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</si>
  <si>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</si>
  <si>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</si>
  <si>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</si>
  <si>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</si>
  <si>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</si>
  <si>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</si>
  <si>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</si>
  <si>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</si>
  <si>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</si>
  <si>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</si>
  <si>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</si>
  <si>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</si>
  <si>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</si>
  <si>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</si>
  <si>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</si>
  <si>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</si>
  <si>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</si>
  <si>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</si>
  <si>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</si>
  <si>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</si>
  <si>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</si>
  <si>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</si>
  <si>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</si>
  <si>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</si>
  <si>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</si>
  <si>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</si>
  <si>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</si>
  <si>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</si>
  <si>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</si>
  <si>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</si>
  <si>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</si>
  <si>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</si>
  <si>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</si>
  <si>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</si>
  <si>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</si>
  <si>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</si>
  <si>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</si>
  <si>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</si>
  <si>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</si>
  <si>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</si>
  <si>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</si>
  <si>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</si>
  <si>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</si>
  <si>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</si>
  <si>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</si>
  <si>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</si>
  <si>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</si>
  <si>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</si>
  <si>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</si>
  <si>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</si>
  <si>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</si>
  <si>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</si>
  <si>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</si>
  <si>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</si>
  <si>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</si>
  <si>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</si>
  <si>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</si>
  <si>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</si>
  <si>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</si>
  <si>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</si>
  <si>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</si>
  <si>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</si>
  <si>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</si>
  <si>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</si>
  <si>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</si>
  <si>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</si>
  <si>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</si>
  <si>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</si>
  <si>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</si>
  <si>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</si>
  <si>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</si>
  <si>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</si>
  <si>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</si>
  <si>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</si>
  <si>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</si>
  <si>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</si>
  <si>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</si>
  <si>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</si>
  <si>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</si>
  <si>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</si>
  <si>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</si>
  <si>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</si>
  <si>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</si>
  <si>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</si>
  <si>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</si>
  <si>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</si>
  <si>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</si>
  <si>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</si>
  <si>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</si>
  <si>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</si>
  <si>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</si>
  <si>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</si>
  <si>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</si>
  <si>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</si>
  <si>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</si>
  <si>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</si>
  <si>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</si>
  <si>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</si>
  <si>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</si>
  <si>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</si>
  <si>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</si>
  <si>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</si>
  <si>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</si>
  <si>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</si>
  <si>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</si>
  <si>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</si>
  <si>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</si>
  <si>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</si>
  <si>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</si>
  <si>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</si>
  <si>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</si>
  <si>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</si>
  <si>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</si>
  <si>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</si>
  <si>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</si>
  <si>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</si>
  <si>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</si>
  <si>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</si>
  <si>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</si>
  <si>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</si>
  <si>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</si>
  <si>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</si>
  <si>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</si>
  <si>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</si>
  <si>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</si>
  <si>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</si>
  <si>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</si>
  <si>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</si>
  <si>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</si>
  <si>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</si>
  <si>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</si>
  <si>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</si>
  <si>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</si>
  <si>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</si>
  <si>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</si>
  <si>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</si>
  <si>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</si>
  <si>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</si>
  <si>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</si>
  <si>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</si>
  <si>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</si>
  <si>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</si>
  <si>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</si>
  <si>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</si>
  <si>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</si>
  <si>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</si>
  <si>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</si>
  <si>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</si>
  <si>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</si>
  <si>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</si>
  <si>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</si>
  <si>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</si>
  <si>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</si>
  <si>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</si>
  <si>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</si>
  <si>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</si>
  <si>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</si>
  <si>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</si>
  <si>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</si>
  <si>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</si>
  <si>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</si>
  <si>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</si>
  <si>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</si>
  <si>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</si>
  <si>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</si>
  <si>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</si>
  <si>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</si>
  <si>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</si>
  <si>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</si>
  <si>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</si>
  <si>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</si>
  <si>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</si>
  <si>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</si>
  <si>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</si>
  <si>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</si>
  <si>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</si>
  <si>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</si>
  <si>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</si>
  <si>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</si>
  <si>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</si>
  <si>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</si>
  <si>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</si>
  <si>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</si>
  <si>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</si>
  <si>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</si>
  <si>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</si>
  <si>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</si>
  <si>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</si>
  <si>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</si>
  <si>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</si>
  <si>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</si>
  <si>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</si>
  <si>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</si>
  <si>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</si>
  <si>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</si>
  <si>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</si>
  <si>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</si>
  <si>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</si>
  <si>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</si>
  <si>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</si>
  <si>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</si>
  <si>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</si>
  <si>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</si>
  <si>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</si>
  <si>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</si>
  <si>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</si>
  <si>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</si>
  <si>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</si>
  <si>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</si>
  <si>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</si>
  <si>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</si>
  <si>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</si>
  <si>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</si>
  <si>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</si>
  <si>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</si>
  <si>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</si>
  <si>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</si>
  <si>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</si>
  <si>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</si>
  <si>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</si>
  <si>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</si>
  <si>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</si>
  <si>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</si>
  <si>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</si>
  <si>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</si>
  <si>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</si>
  <si>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</si>
  <si>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</si>
  <si>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</si>
  <si>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</si>
  <si>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</si>
  <si>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</si>
  <si>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</si>
  <si>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</si>
  <si>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</si>
  <si>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</si>
  <si>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</si>
  <si>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</si>
  <si>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</si>
  <si>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</si>
  <si>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</si>
  <si>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</si>
  <si>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</si>
  <si>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</si>
  <si>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</si>
  <si>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</si>
  <si>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</si>
  <si>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</si>
  <si>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</si>
  <si>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</si>
  <si>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</si>
  <si>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</si>
  <si>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</si>
  <si>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</si>
  <si>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</si>
  <si>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</si>
  <si>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</si>
  <si>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</si>
  <si>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</si>
  <si>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</si>
  <si>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</si>
  <si>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</si>
  <si>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</si>
  <si>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</si>
  <si>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</si>
  <si>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</si>
  <si>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</si>
  <si>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</si>
  <si>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</si>
  <si>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</si>
  <si>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</si>
  <si>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</si>
  <si>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</si>
  <si>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</si>
  <si>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</si>
  <si>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</si>
  <si>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</si>
  <si>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</si>
  <si>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</si>
  <si>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</si>
  <si>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</si>
  <si>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</si>
  <si>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</si>
  <si>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</si>
  <si>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</si>
  <si>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</si>
  <si>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</si>
  <si>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</si>
  <si>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</si>
  <si>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</si>
  <si>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</si>
  <si>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</si>
  <si>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</si>
  <si>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</si>
  <si>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</si>
  <si>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</si>
  <si>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</si>
  <si>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</si>
  <si>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</si>
  <si>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</si>
  <si>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</si>
  <si>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</si>
  <si>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</si>
  <si>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</si>
  <si>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</si>
  <si>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</si>
  <si>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</si>
  <si>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</si>
  <si>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</si>
  <si>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</si>
  <si>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</si>
  <si>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</si>
  <si>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</si>
  <si>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</si>
  <si>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</si>
  <si>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</si>
  <si>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</si>
  <si>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</si>
  <si>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</si>
  <si>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</si>
  <si>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</si>
  <si>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</si>
  <si>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</si>
  <si>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</si>
  <si>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</si>
  <si>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</si>
  <si>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</si>
  <si>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</si>
  <si>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</si>
  <si>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</si>
  <si>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</si>
  <si>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</si>
  <si>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</si>
  <si>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</si>
  <si>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</si>
  <si>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</si>
  <si>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</si>
  <si>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</si>
  <si>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</si>
  <si>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</si>
  <si>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</si>
  <si>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</si>
  <si>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</si>
  <si>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</si>
  <si>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</si>
  <si>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</si>
  <si>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</si>
  <si>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</si>
  <si>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</si>
  <si>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</si>
  <si>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</si>
  <si>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</si>
  <si>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</si>
  <si>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</si>
  <si>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</si>
  <si>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</si>
  <si>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</si>
  <si>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</si>
  <si>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</si>
  <si>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</si>
  <si>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</si>
  <si>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</si>
  <si>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</si>
  <si>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</si>
  <si>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</si>
  <si>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</si>
  <si>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</si>
  <si>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</si>
  <si>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</si>
  <si>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</si>
  <si>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</si>
  <si>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</si>
  <si>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</si>
  <si>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</si>
  <si>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</si>
  <si>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</si>
  <si>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</si>
  <si>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</si>
  <si>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</si>
  <si>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</si>
  <si>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</si>
  <si>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</si>
  <si>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</si>
  <si>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</si>
  <si>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</si>
  <si>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</si>
  <si>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</si>
  <si>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</si>
  <si>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</si>
  <si>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</si>
  <si>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</si>
  <si>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</si>
  <si>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</si>
  <si>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</si>
  <si>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</si>
  <si>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</si>
  <si>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</si>
  <si>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</si>
  <si>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</si>
  <si>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</si>
  <si>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</si>
  <si>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</si>
  <si>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</si>
  <si>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</si>
  <si>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</si>
  <si>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</si>
  <si>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</si>
  <si>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</si>
  <si>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</si>
  <si>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</si>
  <si>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</si>
  <si>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</si>
  <si>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</si>
  <si>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</si>
  <si>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</si>
  <si>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</si>
  <si>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</si>
  <si>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</si>
  <si>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</si>
  <si>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</si>
  <si>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</si>
  <si>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</si>
  <si>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</si>
  <si>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</si>
  <si>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</si>
  <si>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</si>
  <si>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</si>
  <si>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</si>
  <si>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</si>
  <si>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</si>
  <si>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</si>
  <si>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</si>
  <si>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</si>
  <si>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</si>
  <si>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</si>
  <si>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</si>
  <si>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</si>
  <si>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</si>
  <si>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</si>
  <si>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</si>
  <si>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</si>
  <si>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</si>
  <si>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</si>
  <si>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</si>
  <si>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</si>
  <si>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</si>
  <si>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</si>
  <si>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</si>
  <si>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</si>
  <si>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</si>
  <si>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</si>
  <si>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</si>
  <si>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</si>
  <si>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</si>
  <si>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</si>
  <si>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</si>
  <si>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</si>
  <si>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</si>
  <si>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</si>
  <si>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</si>
  <si>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</si>
  <si>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</si>
  <si>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</si>
  <si>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</si>
  <si>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</si>
  <si>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</si>
  <si>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</si>
  <si>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</si>
  <si>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</si>
  <si>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</si>
  <si>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</si>
  <si>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</si>
  <si>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</si>
  <si>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</si>
  <si>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</si>
  <si>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</si>
  <si>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</si>
  <si>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</si>
  <si>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</si>
  <si>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</si>
  <si>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</si>
  <si>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</si>
  <si>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</si>
  <si>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</si>
  <si>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</si>
  <si>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</si>
  <si>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</si>
  <si>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</si>
  <si>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</si>
  <si>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</si>
  <si>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</si>
  <si>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</si>
  <si>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</si>
  <si>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</si>
  <si>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</si>
  <si>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</si>
  <si>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</si>
  <si>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</si>
  <si>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</si>
  <si>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</si>
  <si>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</si>
  <si>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</si>
  <si>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</si>
  <si>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</si>
  <si>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</si>
  <si>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</si>
  <si>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</si>
  <si>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</si>
  <si>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</si>
  <si>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</si>
  <si>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</si>
  <si>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</si>
  <si>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</si>
  <si>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</si>
  <si>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</si>
  <si>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</si>
  <si>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</si>
  <si>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</si>
  <si>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</si>
  <si>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</si>
  <si>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</si>
  <si>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</si>
  <si>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</si>
  <si>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</si>
  <si>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</si>
  <si>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</si>
  <si>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</si>
  <si>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</si>
  <si>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</si>
  <si>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</si>
  <si>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</si>
  <si>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</si>
  <si>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</si>
  <si>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</si>
  <si>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</si>
  <si>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</si>
  <si>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</si>
  <si>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</si>
  <si>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</si>
  <si>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</si>
  <si>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</si>
  <si>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</si>
  <si>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</si>
  <si>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</si>
  <si>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</si>
  <si>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</si>
  <si>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</si>
  <si>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</si>
  <si>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</si>
  <si>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</si>
  <si>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</si>
  <si>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</si>
  <si>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</si>
  <si>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</si>
  <si>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</si>
  <si>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</si>
  <si>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</si>
  <si>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</si>
  <si>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</si>
  <si>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</si>
  <si>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</si>
  <si>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</si>
  <si>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</si>
  <si>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</si>
  <si>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</si>
  <si>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</si>
  <si>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</si>
  <si>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</si>
  <si>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</si>
  <si>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</si>
  <si>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</si>
  <si>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</si>
  <si>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</si>
  <si>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</si>
  <si>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</si>
  <si>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</si>
  <si>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</si>
  <si>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</si>
  <si>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</si>
  <si>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</si>
  <si>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</si>
  <si>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</si>
  <si>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</si>
  <si>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</si>
  <si>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</si>
  <si>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</si>
  <si>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</si>
  <si>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</si>
  <si>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</si>
  <si>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</si>
  <si>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</si>
  <si>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</si>
  <si>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</si>
  <si>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</si>
  <si>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</si>
  <si>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</si>
  <si>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</si>
  <si>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</si>
  <si>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</si>
  <si>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</si>
  <si>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</si>
  <si>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</si>
  <si>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</si>
  <si>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</si>
  <si>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</si>
  <si>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</si>
  <si>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</si>
  <si>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</si>
  <si>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</si>
  <si>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</si>
  <si>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</si>
  <si>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</si>
  <si>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</si>
  <si>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</si>
  <si>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</si>
  <si>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</si>
  <si>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</si>
  <si>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</si>
  <si>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</si>
  <si>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</si>
  <si>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</si>
  <si>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</si>
  <si>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</si>
  <si>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</si>
  <si>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</si>
  <si>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</si>
  <si>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</si>
  <si>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</si>
  <si>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</si>
  <si>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</si>
  <si>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</si>
  <si>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</si>
  <si>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</si>
  <si>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</si>
  <si>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</si>
  <si>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</si>
  <si>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</si>
  <si>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</si>
  <si>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</si>
  <si>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</si>
  <si>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</si>
  <si>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</si>
  <si>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</si>
  <si>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</si>
  <si>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</si>
  <si>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</si>
  <si>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</si>
  <si>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</si>
  <si>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</si>
  <si>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</si>
  <si>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</si>
  <si>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</si>
  <si>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</si>
  <si>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</si>
  <si>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</si>
  <si>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</si>
  <si>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</si>
  <si>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</si>
  <si>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</si>
  <si>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</si>
  <si>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</si>
  <si>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</si>
  <si>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</si>
  <si>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</si>
  <si>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</si>
  <si>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</si>
  <si>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</si>
  <si>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</si>
  <si>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</si>
  <si>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</si>
  <si>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</si>
  <si>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</si>
  <si>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</si>
  <si>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</si>
  <si>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</si>
  <si>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</si>
  <si>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</si>
  <si>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</si>
  <si>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</si>
  <si>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</si>
  <si>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</si>
  <si>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</si>
  <si>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</si>
  <si>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</si>
  <si>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</si>
  <si>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</si>
  <si>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</si>
  <si>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</si>
  <si>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</si>
  <si>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</si>
  <si>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</si>
  <si>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</si>
  <si>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</si>
  <si>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</si>
  <si>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</si>
  <si>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</si>
  <si>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</si>
  <si>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</si>
  <si>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</si>
  <si>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</si>
  <si>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</si>
  <si>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</si>
  <si>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</si>
  <si>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</si>
  <si>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</si>
  <si>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</si>
  <si>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</si>
  <si>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</si>
  <si>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</si>
  <si>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</si>
  <si>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</si>
  <si>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</si>
  <si>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</si>
  <si>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</si>
  <si>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</si>
  <si>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</si>
  <si>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</si>
  <si>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</si>
  <si>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</si>
  <si>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</si>
  <si>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</si>
  <si>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</si>
  <si>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</si>
  <si>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</si>
  <si>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</si>
  <si>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</si>
  <si>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</si>
  <si>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</si>
  <si>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</si>
  <si>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</si>
  <si>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</si>
  <si>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</si>
  <si>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</si>
  <si>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</si>
  <si>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</si>
  <si>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</si>
  <si>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</si>
  <si>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</si>
  <si>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</si>
  <si>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</si>
  <si>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</si>
  <si>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</si>
  <si>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</si>
  <si>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</si>
  <si>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</si>
  <si>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</si>
  <si>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</si>
  <si>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</si>
  <si>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</si>
  <si>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</si>
  <si>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</si>
  <si>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</si>
  <si>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</si>
  <si>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</si>
  <si>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</si>
  <si>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</si>
  <si>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</si>
  <si>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</si>
  <si>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</si>
  <si>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</si>
  <si>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</si>
  <si>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</si>
  <si>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</si>
  <si>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</si>
  <si>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</si>
  <si>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</si>
  <si>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</si>
  <si>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</si>
  <si>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</si>
  <si>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</si>
  <si>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</si>
  <si>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</si>
  <si>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</si>
  <si>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</si>
  <si>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</si>
  <si>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</si>
  <si>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</si>
  <si>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</si>
  <si>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</si>
  <si>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</si>
  <si>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</si>
  <si>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</si>
  <si>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</si>
  <si>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</si>
  <si>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</si>
  <si>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</si>
  <si>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</si>
  <si>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</si>
  <si>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</si>
  <si>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</si>
  <si>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</si>
  <si>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</si>
  <si>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</si>
  <si>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</si>
  <si>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</si>
  <si>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</si>
  <si>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</si>
  <si>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</si>
  <si>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</si>
  <si>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</si>
  <si>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</si>
  <si>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</si>
  <si>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</si>
  <si>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</si>
  <si>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</si>
  <si>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</si>
  <si>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</si>
  <si>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</si>
  <si>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</si>
  <si>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</si>
  <si>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</si>
  <si>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</si>
  <si>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</si>
  <si>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</si>
  <si>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</si>
  <si>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</si>
  <si>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</si>
  <si>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</si>
  <si>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</si>
  <si>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</si>
  <si>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</si>
  <si>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</si>
  <si>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</si>
  <si>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</si>
  <si>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</si>
  <si>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</si>
  <si>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</si>
  <si>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</si>
  <si>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</si>
  <si>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</si>
  <si>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</si>
  <si>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</si>
  <si>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</si>
  <si>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</si>
  <si>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</si>
  <si>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</si>
  <si>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</si>
  <si>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</si>
  <si>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</si>
  <si>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</si>
  <si>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</si>
  <si>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</si>
  <si>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</si>
  <si>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</si>
  <si>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</si>
  <si>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</si>
  <si>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</si>
  <si>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</si>
  <si>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</si>
  <si>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</si>
  <si>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</si>
  <si>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</si>
  <si>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</si>
  <si>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</si>
  <si>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</si>
  <si>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</si>
  <si>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</si>
  <si>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</si>
  <si>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</si>
  <si>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</si>
  <si>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</si>
  <si>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</si>
  <si>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</si>
  <si>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</si>
  <si>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</si>
  <si>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</si>
  <si>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</si>
  <si>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</si>
  <si>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</si>
  <si>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</si>
  <si>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</si>
  <si>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</si>
  <si>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</si>
  <si>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</si>
  <si>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</si>
  <si>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</si>
  <si>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</si>
  <si>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</si>
  <si>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</si>
  <si>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</si>
  <si>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</si>
  <si>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</si>
  <si>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</si>
  <si>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</si>
  <si>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</si>
  <si>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</si>
  <si>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</si>
  <si>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</si>
  <si>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</si>
  <si>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</si>
  <si>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</si>
  <si>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</si>
  <si>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</si>
  <si>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</si>
  <si>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</si>
  <si>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</si>
  <si>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</si>
  <si>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</si>
  <si>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</si>
  <si>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</si>
  <si>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</si>
  <si>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</si>
  <si>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</si>
  <si>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</si>
  <si>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</si>
  <si>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</si>
  <si>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</si>
  <si>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</si>
  <si>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</si>
  <si>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</si>
  <si>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</si>
  <si>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</si>
  <si>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</si>
  <si>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</si>
  <si>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</si>
  <si>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</si>
  <si>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</si>
  <si>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</si>
  <si>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</si>
  <si>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</si>
  <si>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</si>
  <si>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</si>
  <si>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</si>
  <si>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</si>
  <si>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</si>
  <si>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</si>
  <si>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</si>
  <si>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</si>
  <si>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</si>
  <si>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</si>
  <si>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</si>
  <si>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</si>
  <si>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</si>
  <si>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</si>
  <si>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</si>
  <si>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</si>
  <si>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</si>
  <si>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</si>
  <si>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</si>
  <si>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</si>
  <si>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</si>
  <si>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</si>
  <si>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</si>
  <si>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</si>
  <si>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</si>
  <si>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</si>
  <si>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</si>
  <si>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</si>
  <si>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</si>
  <si>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</si>
  <si>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</si>
  <si>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</si>
  <si>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</si>
  <si>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</si>
  <si>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</si>
  <si>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</si>
  <si>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</si>
  <si>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</si>
  <si>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</si>
  <si>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</si>
  <si>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</si>
  <si>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</si>
  <si>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</si>
  <si>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</si>
  <si>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</si>
  <si>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</si>
  <si>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</si>
  <si>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</si>
  <si>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</si>
  <si>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</si>
  <si>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</si>
  <si>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</si>
  <si>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</si>
  <si>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</si>
  <si>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</si>
  <si>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</si>
  <si>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</si>
  <si>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</si>
  <si>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</si>
  <si>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</si>
  <si>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</si>
  <si>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</si>
  <si>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</si>
  <si>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</si>
  <si>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</si>
  <si>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</si>
  <si>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</si>
  <si>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</si>
  <si>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</si>
  <si>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</si>
  <si>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</si>
  <si>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</si>
  <si>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</si>
  <si>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</si>
  <si>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</si>
  <si>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</si>
  <si>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</si>
  <si>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</si>
  <si>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</si>
  <si>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</si>
  <si>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</si>
  <si>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</si>
  <si>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</si>
  <si>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</si>
  <si>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</si>
  <si>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</si>
  <si>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</si>
  <si>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</si>
  <si>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</si>
  <si>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</si>
  <si>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</si>
  <si>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</si>
  <si>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</si>
  <si>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</si>
  <si>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</si>
  <si>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</si>
  <si>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</si>
  <si>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</si>
  <si>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</si>
  <si>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</si>
  <si>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</si>
  <si>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</si>
  <si>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</si>
  <si>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</si>
  <si>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</si>
  <si>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</si>
  <si>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</si>
  <si>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</si>
  <si>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</si>
  <si>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</si>
  <si>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</si>
  <si>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</si>
  <si>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</si>
  <si>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</si>
  <si>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</si>
  <si>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</si>
  <si>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</si>
  <si>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</si>
  <si>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</si>
  <si>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</si>
  <si>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</si>
  <si>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</si>
  <si>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</si>
  <si>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</si>
  <si>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</si>
  <si>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</si>
  <si>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</si>
  <si>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</si>
  <si>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</si>
  <si>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</si>
  <si>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</si>
  <si>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</si>
  <si>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</si>
  <si>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</si>
  <si>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</si>
  <si>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</si>
  <si>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</si>
  <si>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</si>
  <si>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</si>
  <si>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</si>
  <si>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</si>
  <si>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</si>
  <si>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</si>
  <si>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</si>
  <si>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</si>
  <si>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</si>
  <si>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</si>
  <si>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</si>
  <si>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</si>
  <si>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</si>
  <si>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</si>
  <si>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</si>
  <si>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</si>
  <si>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</si>
  <si>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</si>
  <si>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</si>
  <si>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</si>
  <si>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</si>
  <si>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</si>
  <si>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</si>
  <si>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</si>
  <si>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</si>
  <si>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</si>
  <si>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</si>
  <si>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</si>
  <si>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</si>
  <si>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</si>
  <si>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</si>
  <si>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</si>
  <si>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</si>
  <si>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</si>
  <si>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</si>
  <si>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</si>
  <si>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</si>
  <si>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</si>
  <si>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</si>
  <si>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</si>
  <si>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</si>
  <si>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</si>
  <si>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</si>
  <si>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</si>
  <si>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</si>
  <si>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</si>
  <si>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</si>
  <si>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</si>
  <si>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</si>
  <si>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</si>
  <si>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</si>
  <si>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</si>
  <si>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</si>
  <si>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</si>
  <si>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</si>
  <si>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</si>
  <si>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</si>
  <si>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</si>
  <si>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</si>
  <si>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</si>
  <si>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</si>
  <si>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</si>
  <si>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</si>
  <si>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</si>
  <si>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</si>
  <si>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</si>
  <si>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</si>
  <si>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</si>
  <si>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</si>
  <si>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</si>
  <si>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</si>
  <si>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</si>
  <si>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</si>
  <si>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</si>
  <si>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</si>
  <si>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</si>
  <si>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</si>
  <si>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</si>
  <si>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</si>
  <si>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</si>
  <si>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</si>
  <si>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</si>
  <si>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</si>
  <si>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</si>
  <si>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</si>
  <si>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</si>
  <si>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</si>
  <si>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</si>
  <si>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</si>
  <si>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</si>
  <si>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</si>
  <si>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</si>
  <si>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</si>
  <si>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</si>
  <si>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</si>
  <si>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</si>
  <si>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</si>
  <si>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</si>
  <si>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</si>
  <si>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</si>
  <si>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</si>
  <si>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</si>
  <si>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</si>
  <si>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</si>
  <si>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</si>
  <si>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</si>
  <si>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</si>
  <si>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</si>
  <si>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</si>
  <si>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</si>
  <si>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</si>
  <si>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</si>
  <si>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</si>
  <si>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</si>
  <si>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</si>
  <si>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</si>
  <si>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</si>
  <si>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</si>
  <si>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</si>
  <si>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</si>
  <si>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</si>
  <si>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</si>
  <si>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</si>
  <si>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</si>
  <si>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</si>
  <si>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</si>
  <si>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</si>
  <si>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</si>
  <si>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</si>
  <si>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</si>
  <si>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</si>
  <si>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</si>
  <si>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</si>
  <si>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</si>
  <si>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</si>
  <si>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</si>
  <si>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</si>
  <si>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</si>
  <si>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</si>
  <si>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</si>
  <si>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</si>
  <si>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</si>
  <si>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</si>
  <si>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</si>
  <si>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</si>
  <si>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</si>
  <si>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</si>
  <si>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</si>
  <si>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</si>
  <si>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</si>
  <si>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</si>
  <si>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</si>
  <si>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</si>
  <si>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</si>
  <si>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</si>
  <si>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</si>
  <si>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</si>
  <si>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</si>
  <si>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</si>
  <si>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</si>
  <si>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</si>
  <si>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</si>
  <si>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</si>
  <si>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</si>
  <si>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</si>
  <si>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</si>
  <si>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</si>
  <si>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</si>
  <si>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</si>
  <si>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</si>
  <si>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</si>
  <si>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</si>
  <si>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</si>
  <si>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</si>
  <si>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</si>
  <si>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</si>
  <si>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</si>
  <si>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</si>
  <si>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</si>
  <si>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</si>
  <si>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</si>
  <si>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</si>
  <si>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</si>
  <si>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</si>
  <si>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</si>
  <si>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</si>
  <si>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</si>
  <si>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</si>
  <si>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</si>
  <si>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</si>
  <si>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</si>
  <si>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</si>
  <si>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</si>
  <si>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</si>
  <si>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</si>
  <si>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</si>
  <si>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</si>
  <si>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</si>
  <si>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</si>
  <si>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</si>
  <si>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</si>
  <si>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</si>
  <si>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</si>
  <si>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</si>
  <si>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</si>
  <si>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</si>
  <si>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</si>
  <si>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</si>
  <si>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</si>
  <si>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</si>
  <si>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</si>
  <si>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</si>
  <si>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</si>
  <si>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</si>
  <si>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</si>
  <si>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</si>
  <si>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</si>
  <si>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</si>
  <si>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</si>
  <si>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</si>
  <si>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</si>
  <si>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</si>
  <si>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</si>
  <si>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</si>
  <si>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</si>
  <si>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</si>
  <si>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</si>
  <si>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</si>
  <si>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</si>
  <si>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</si>
  <si>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</si>
  <si>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</si>
  <si>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</si>
  <si>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</si>
  <si>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</si>
  <si>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</si>
  <si>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</si>
  <si>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</si>
  <si>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</si>
  <si>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</si>
  <si>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</si>
  <si>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</si>
  <si>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</si>
  <si>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</si>
  <si>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</si>
  <si>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</si>
  <si>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</si>
  <si>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</si>
  <si>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</si>
  <si>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</si>
  <si>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</si>
  <si>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</si>
  <si>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</si>
  <si>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</si>
  <si>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</si>
  <si>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</si>
  <si>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</si>
  <si>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</si>
  <si>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</si>
  <si>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</si>
  <si>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</si>
  <si>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</si>
  <si>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</si>
  <si>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</si>
  <si>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</si>
  <si>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</si>
  <si>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</si>
  <si>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</si>
  <si>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</si>
  <si>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</si>
  <si>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</si>
  <si>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</si>
  <si>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</si>
  <si>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</si>
  <si>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</si>
  <si>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</si>
  <si>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</si>
  <si>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</si>
  <si>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</si>
  <si>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</si>
  <si>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</si>
  <si>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</si>
  <si>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</si>
  <si>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</si>
  <si>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</si>
  <si>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</si>
  <si>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</si>
  <si>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</si>
  <si>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</si>
  <si>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</si>
  <si>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</si>
  <si>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</si>
  <si>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</si>
  <si>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</si>
  <si>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</si>
  <si>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</si>
  <si>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</si>
  <si>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</si>
  <si>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</si>
  <si>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</si>
  <si>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</si>
  <si>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</si>
  <si>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</si>
  <si>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</si>
  <si>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</si>
  <si>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</si>
  <si>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</si>
  <si>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</si>
  <si>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</si>
  <si>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</si>
  <si>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</si>
  <si>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</si>
  <si>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</si>
  <si>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</si>
  <si>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</si>
  <si>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</si>
  <si>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</si>
  <si>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</si>
  <si>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</si>
  <si>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</si>
  <si>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</si>
  <si>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</si>
  <si>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</si>
  <si>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</si>
  <si>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</si>
  <si>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</si>
  <si>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</si>
  <si>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</si>
  <si>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</si>
  <si>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</si>
  <si>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</si>
  <si>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</si>
  <si>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</si>
  <si>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</si>
  <si>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</si>
  <si>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</si>
  <si>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</si>
  <si>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</si>
  <si>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</si>
  <si>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</si>
  <si>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</si>
  <si>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</si>
  <si>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</si>
  <si>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</si>
  <si>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</si>
  <si>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</si>
  <si>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</si>
  <si>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</si>
  <si>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</si>
  <si>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</si>
  <si>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</si>
  <si>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</si>
  <si>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</si>
  <si>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</si>
  <si>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</si>
  <si>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</si>
  <si>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</si>
  <si>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</si>
  <si>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</si>
  <si>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</si>
  <si>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</si>
  <si>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</si>
  <si>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</si>
  <si>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</si>
  <si>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</si>
  <si>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</si>
  <si>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</si>
  <si>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</si>
  <si>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</si>
  <si>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</si>
  <si>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</si>
  <si>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</si>
  <si>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</si>
  <si>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</si>
  <si>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</si>
  <si>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</si>
  <si>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</si>
  <si>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</si>
  <si>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</si>
  <si>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</si>
  <si>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</si>
  <si>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</si>
  <si>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</si>
  <si>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</si>
  <si>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</si>
  <si>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</si>
  <si>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</si>
  <si>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</si>
  <si>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</si>
  <si>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</si>
  <si>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</si>
  <si>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</si>
  <si>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</si>
  <si>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</si>
  <si>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</si>
  <si>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</si>
  <si>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</si>
  <si>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</si>
  <si>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</si>
  <si>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</si>
  <si>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</si>
  <si>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</si>
  <si>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</si>
  <si>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</si>
  <si>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</si>
  <si>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</si>
  <si>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</si>
  <si>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</si>
  <si>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</si>
  <si>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</si>
  <si>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</si>
  <si>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</si>
  <si>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</si>
  <si>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</si>
  <si>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</si>
  <si>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</si>
  <si>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</si>
  <si>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</si>
  <si>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</si>
  <si>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</si>
  <si>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</si>
  <si>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</si>
  <si>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</si>
  <si>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</si>
  <si>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</si>
  <si>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</si>
  <si>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</si>
  <si>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</si>
  <si>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</si>
  <si>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</si>
  <si>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</si>
  <si>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</si>
  <si>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</si>
  <si>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</si>
  <si>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</si>
  <si>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</si>
  <si>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</si>
  <si>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</si>
  <si>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</si>
  <si>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</si>
  <si>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</si>
  <si>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</si>
  <si>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</si>
  <si>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</si>
  <si>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</si>
  <si>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</si>
  <si>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</si>
  <si>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</si>
  <si>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</si>
  <si>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</si>
  <si>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</si>
  <si>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</si>
  <si>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</si>
  <si>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</si>
  <si>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</si>
  <si>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</si>
  <si>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</si>
  <si>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</si>
  <si>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</si>
  <si>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</si>
  <si>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</si>
  <si>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</si>
  <si>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</si>
  <si>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</si>
  <si>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</si>
  <si>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</si>
  <si>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</si>
  <si>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</si>
  <si>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</si>
  <si>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</si>
  <si>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</si>
  <si>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</si>
  <si>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</si>
  <si>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</si>
  <si>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</si>
  <si>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</si>
  <si>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</si>
  <si>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</si>
  <si>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</si>
  <si>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</si>
  <si>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</si>
  <si>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</si>
  <si>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</si>
  <si>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</si>
  <si>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</si>
  <si>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</si>
  <si>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</si>
  <si>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</si>
  <si>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</si>
  <si>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</si>
  <si>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</si>
  <si>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</si>
  <si>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</si>
  <si>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</si>
  <si>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</si>
  <si>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</si>
  <si>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</si>
  <si>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</si>
  <si>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</si>
  <si>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</si>
  <si>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</si>
  <si>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</si>
  <si>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</si>
  <si>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</si>
  <si>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</si>
  <si>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</si>
  <si>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</si>
  <si>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</si>
  <si>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</si>
  <si>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</si>
  <si>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</si>
  <si>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</si>
  <si>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</si>
  <si>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</si>
  <si>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</si>
  <si>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</si>
  <si>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</si>
  <si>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</si>
  <si>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</si>
  <si>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</si>
  <si>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</si>
  <si>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</si>
  <si>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</si>
  <si>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</si>
  <si>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</si>
  <si>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</si>
  <si>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</si>
  <si>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</si>
  <si>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</si>
  <si>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</si>
  <si>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</si>
  <si>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</si>
  <si>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</si>
  <si>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</si>
  <si>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</si>
  <si>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</si>
  <si>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</si>
  <si>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</si>
  <si>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</si>
  <si>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</si>
  <si>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</si>
  <si>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</si>
  <si>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</si>
  <si>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</si>
  <si>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</si>
  <si>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</si>
  <si>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</si>
  <si>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</si>
  <si>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</si>
  <si>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</si>
  <si>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</si>
  <si>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</si>
  <si>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</si>
  <si>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</si>
  <si>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</si>
  <si>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</si>
  <si>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</si>
  <si>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</si>
  <si>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</si>
  <si>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</si>
  <si>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</si>
  <si>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</si>
  <si>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</si>
  <si>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</si>
  <si>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</si>
  <si>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</si>
  <si>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</si>
  <si>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</si>
  <si>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</si>
  <si>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</si>
  <si>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</si>
  <si>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</si>
  <si>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</si>
  <si>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</si>
  <si>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</si>
  <si>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</si>
  <si>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</si>
  <si>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</si>
  <si>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</si>
  <si>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</si>
  <si>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</si>
  <si>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</si>
  <si>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</si>
  <si>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</si>
  <si>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</si>
  <si>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</si>
  <si>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</si>
  <si>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</si>
  <si>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</si>
  <si>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</si>
  <si>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</si>
  <si>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</si>
  <si>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</si>
  <si>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</si>
  <si>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</si>
  <si>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</si>
  <si>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</si>
  <si>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</si>
  <si>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</si>
  <si>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</si>
  <si>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</si>
  <si>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</si>
  <si>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</si>
  <si>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</si>
  <si>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</si>
  <si>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</si>
  <si>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</si>
  <si>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</si>
  <si>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</si>
  <si>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</si>
  <si>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</si>
  <si>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</si>
  <si>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</si>
  <si>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</si>
  <si>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</si>
  <si>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</si>
  <si>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</si>
  <si>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</si>
  <si>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</si>
  <si>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</si>
  <si>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</si>
  <si>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</si>
  <si>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</si>
  <si>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</si>
  <si>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</si>
  <si>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</si>
  <si>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</si>
  <si>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</si>
  <si>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</si>
  <si>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</si>
  <si>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</si>
  <si>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</si>
  <si>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</si>
  <si>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</si>
  <si>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</si>
  <si>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</si>
  <si>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</si>
  <si>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</si>
  <si>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</si>
  <si>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</si>
  <si>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</si>
  <si>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</si>
  <si>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</si>
  <si>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</si>
  <si>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</si>
  <si>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</si>
  <si>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</si>
  <si>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</si>
  <si>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</si>
  <si>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</si>
  <si>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</si>
  <si>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</si>
  <si>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</si>
  <si>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</si>
  <si>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</si>
  <si>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</si>
  <si>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</si>
  <si>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</si>
  <si>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</si>
  <si>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</si>
  <si>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</si>
  <si>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</si>
  <si>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</si>
  <si>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</si>
  <si>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</si>
  <si>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</si>
  <si>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</si>
  <si>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</si>
  <si>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</si>
  <si>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</si>
  <si>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</si>
  <si>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</si>
  <si>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</si>
  <si>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</si>
  <si>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</si>
  <si>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</si>
  <si>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</si>
  <si>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</si>
  <si>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</si>
  <si>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</si>
  <si>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</si>
  <si>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</si>
  <si>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</si>
  <si>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</si>
  <si>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</si>
  <si>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</si>
  <si>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</si>
  <si>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</si>
  <si>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</si>
  <si>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</si>
  <si>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</si>
  <si>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</si>
  <si>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</si>
  <si>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</si>
  <si>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</si>
  <si>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</si>
  <si>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</si>
  <si>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</si>
  <si>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</si>
  <si>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</si>
  <si>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</si>
  <si>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</si>
  <si>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</si>
  <si>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</si>
  <si>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</si>
  <si>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</si>
  <si>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</si>
  <si>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</si>
  <si>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</si>
  <si>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</si>
  <si>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</si>
  <si>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</si>
  <si>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</si>
  <si>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</si>
  <si>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</si>
  <si>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</si>
  <si>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</si>
  <si>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</si>
  <si>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</si>
  <si>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</si>
  <si>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</si>
  <si>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</si>
  <si>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</si>
  <si>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</si>
  <si>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</si>
  <si>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</si>
  <si>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</si>
  <si>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</si>
  <si>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</si>
  <si>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</si>
  <si>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</si>
  <si>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</si>
  <si>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</si>
  <si>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</si>
  <si>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</si>
  <si>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</si>
  <si>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</si>
  <si>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</si>
  <si>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</si>
  <si>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</si>
  <si>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</si>
  <si>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</si>
  <si>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</si>
  <si>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</si>
  <si>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</si>
  <si>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</si>
  <si>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</si>
  <si>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</si>
  <si>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</si>
  <si>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</si>
  <si>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</si>
  <si>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</si>
  <si>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</si>
  <si>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</si>
  <si>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</si>
  <si>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</si>
  <si>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</si>
  <si>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</si>
  <si>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</si>
  <si>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</si>
  <si>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</si>
  <si>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</si>
  <si>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</si>
  <si>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</si>
  <si>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</si>
  <si>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</si>
  <si>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</si>
  <si>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</si>
  <si>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</si>
  <si>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</si>
  <si>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</si>
  <si>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</si>
  <si>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</si>
  <si>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</si>
  <si>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</si>
  <si>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</si>
  <si>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</si>
  <si>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</si>
  <si>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</si>
  <si>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</si>
  <si>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</si>
  <si>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</si>
  <si>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</si>
  <si>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</si>
  <si>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</si>
  <si>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</si>
  <si>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</si>
  <si>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</si>
  <si>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</si>
  <si>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</si>
  <si>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</si>
  <si>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</si>
  <si>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</si>
  <si>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</si>
  <si>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</si>
  <si>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</si>
  <si>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</si>
  <si>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</si>
  <si>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</si>
  <si>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</si>
  <si>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</si>
  <si>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</si>
  <si>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</si>
  <si>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</si>
  <si>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</si>
  <si>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</si>
  <si>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</si>
  <si>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</si>
  <si>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</si>
  <si>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</si>
  <si>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</si>
  <si>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</si>
  <si>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</si>
  <si>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</si>
  <si>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</si>
  <si>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</si>
  <si>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</si>
  <si>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</si>
  <si>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</si>
  <si>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</si>
  <si>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</si>
  <si>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</si>
  <si>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</si>
  <si>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</si>
  <si>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</si>
  <si>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</si>
  <si>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</si>
  <si>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</si>
  <si>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</si>
  <si>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</si>
  <si>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</si>
  <si>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</si>
  <si>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</si>
  <si>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</si>
  <si>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</si>
  <si>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</si>
  <si>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</si>
  <si>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</si>
  <si>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</si>
  <si>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</si>
  <si>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</si>
  <si>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</si>
  <si>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</si>
  <si>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</si>
  <si>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</si>
  <si>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</si>
  <si>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</si>
  <si>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</si>
  <si>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</si>
  <si>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</si>
  <si>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</si>
  <si>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</si>
  <si>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</si>
  <si>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</si>
  <si>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</si>
  <si>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</si>
  <si>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</si>
  <si>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</si>
  <si>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</si>
  <si>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</si>
  <si>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</si>
  <si>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</si>
  <si>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</si>
  <si>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</si>
  <si>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</si>
  <si>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</si>
  <si>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</si>
  <si>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</si>
  <si>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</si>
  <si>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</si>
  <si>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</si>
  <si>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</si>
  <si>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</si>
  <si>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</si>
  <si>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</si>
  <si>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</si>
  <si>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</si>
  <si>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</si>
  <si>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</si>
  <si>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</si>
  <si>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</si>
  <si>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</si>
  <si>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</si>
  <si>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</si>
  <si>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</si>
  <si>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</si>
  <si>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</si>
  <si>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</si>
  <si>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</si>
  <si>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</si>
  <si>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</si>
  <si>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</si>
  <si>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</si>
  <si>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</si>
  <si>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</si>
  <si>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</si>
  <si>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</si>
  <si>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</si>
  <si>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</si>
  <si>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</si>
  <si>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</si>
  <si>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</si>
  <si>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</si>
  <si>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</si>
  <si>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</si>
  <si>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</si>
  <si>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</si>
  <si>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</si>
  <si>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</si>
  <si>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</si>
  <si>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</si>
  <si>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</si>
  <si>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</si>
  <si>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</si>
  <si>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</si>
  <si>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</si>
  <si>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</si>
  <si>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</si>
  <si>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</si>
  <si>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</si>
  <si>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</si>
  <si>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</si>
  <si>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</si>
  <si>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</si>
  <si>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</si>
  <si>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</si>
  <si>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</si>
  <si>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</si>
  <si>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</si>
  <si>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</si>
  <si>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</si>
  <si>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</si>
  <si>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</si>
  <si>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</si>
  <si>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</si>
  <si>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</si>
  <si>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</si>
  <si>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</si>
  <si>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</si>
  <si>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</si>
  <si>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</si>
  <si>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</si>
  <si>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</si>
  <si>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</si>
  <si>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</si>
  <si>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</si>
  <si>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</si>
  <si>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</si>
  <si>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</si>
  <si>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</si>
  <si>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</si>
  <si>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</si>
  <si>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</si>
  <si>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</si>
  <si>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</si>
  <si>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</si>
  <si>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</si>
  <si>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</si>
  <si>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</si>
  <si>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</si>
  <si>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</si>
  <si>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</si>
  <si>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</si>
  <si>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</si>
  <si>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</si>
  <si>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</si>
  <si>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</si>
  <si>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</si>
  <si>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</si>
  <si>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</si>
  <si>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</si>
  <si>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</si>
  <si>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</si>
  <si>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</si>
  <si>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</si>
  <si>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</si>
  <si>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</si>
  <si>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</si>
  <si>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</si>
  <si>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</si>
  <si>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</si>
  <si>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</si>
  <si>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</si>
  <si>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</si>
  <si>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</si>
  <si>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</si>
  <si>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</si>
  <si>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</si>
  <si>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</si>
  <si>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</si>
  <si>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</si>
  <si>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</si>
  <si>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</si>
  <si>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</si>
  <si>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</si>
  <si>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</si>
  <si>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</si>
  <si>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</si>
  <si>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</si>
  <si>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</si>
  <si>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</si>
  <si>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</si>
  <si>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</si>
  <si>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</si>
  <si>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</si>
  <si>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</si>
  <si>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</si>
  <si>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</si>
  <si>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</si>
  <si>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</si>
  <si>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</si>
  <si>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</si>
  <si>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</si>
  <si>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</si>
  <si>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</si>
  <si>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</si>
  <si>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</si>
  <si>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</si>
  <si>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</si>
  <si>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</si>
  <si>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</si>
  <si>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</si>
  <si>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</si>
  <si>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</si>
  <si>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</si>
  <si>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</si>
  <si>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</si>
  <si>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</si>
  <si>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</si>
  <si>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</si>
  <si>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</si>
  <si>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</si>
  <si>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</si>
  <si>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</si>
  <si>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</si>
  <si>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</si>
  <si>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</si>
  <si>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</si>
  <si>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</si>
  <si>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</si>
  <si>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</si>
  <si>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</si>
  <si>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</si>
  <si>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</si>
  <si>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</si>
  <si>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</si>
  <si>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</si>
  <si>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</si>
  <si>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</si>
  <si>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</si>
  <si>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</si>
  <si>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</si>
  <si>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</si>
  <si>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</si>
  <si>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</si>
  <si>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</si>
  <si>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</si>
  <si>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</si>
  <si>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</si>
  <si>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</si>
  <si>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</si>
  <si>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</si>
  <si>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</si>
  <si>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</si>
  <si>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</si>
  <si>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</si>
  <si>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</si>
  <si>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</si>
  <si>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</si>
  <si>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</si>
  <si>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</si>
  <si>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</si>
  <si>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</si>
  <si>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</si>
  <si>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</si>
  <si>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</si>
  <si>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</si>
  <si>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</si>
  <si>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</si>
  <si>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</si>
  <si>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</si>
  <si>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</si>
  <si>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</si>
  <si>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</si>
  <si>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</si>
  <si>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</si>
  <si>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</si>
  <si>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</si>
  <si>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</si>
  <si>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</si>
  <si>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</si>
  <si>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</si>
  <si>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</si>
  <si>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</si>
  <si>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</si>
  <si>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</si>
  <si>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</si>
  <si>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</si>
  <si>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</si>
  <si>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</si>
  <si>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</si>
  <si>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</si>
  <si>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</si>
  <si>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</si>
  <si>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</si>
  <si>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</si>
  <si>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</si>
  <si>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</si>
  <si>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</si>
  <si>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</si>
  <si>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</si>
  <si>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</si>
  <si>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</si>
  <si>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</si>
  <si>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</si>
  <si>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</si>
  <si>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</si>
  <si>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</si>
  <si>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</si>
  <si>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</si>
  <si>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</si>
  <si>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</si>
  <si>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</si>
  <si>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</si>
  <si>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</si>
  <si>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</si>
  <si>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</si>
  <si>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</si>
  <si>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</si>
  <si>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</si>
  <si>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</si>
  <si>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</si>
  <si>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</si>
  <si>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</si>
  <si>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</si>
  <si>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</si>
  <si>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</si>
  <si>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</si>
  <si>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</si>
  <si>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</si>
  <si>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</si>
  <si>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</si>
  <si>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</si>
  <si>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</si>
  <si>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</si>
  <si>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</si>
  <si>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</si>
  <si>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</si>
  <si>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</si>
  <si>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</si>
  <si>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</si>
  <si>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</si>
  <si>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</si>
  <si>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</si>
  <si>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</si>
  <si>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</si>
  <si>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</si>
  <si>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</si>
  <si>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</si>
  <si>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</si>
  <si>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</si>
  <si>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</si>
  <si>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</si>
  <si>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</si>
  <si>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</si>
  <si>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</si>
  <si>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</si>
  <si>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</si>
  <si>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</si>
  <si>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</si>
  <si>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</si>
  <si>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</si>
  <si>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</si>
  <si>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</si>
  <si>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</si>
  <si>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</si>
  <si>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</si>
  <si>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</si>
  <si>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</si>
  <si>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</si>
  <si>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</si>
  <si>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</si>
  <si>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</si>
  <si>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</si>
  <si>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</si>
  <si>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</si>
  <si>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</si>
  <si>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</si>
  <si>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</si>
  <si>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</si>
  <si>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</si>
  <si>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</si>
  <si>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</si>
  <si>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</si>
  <si>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</si>
  <si>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</si>
  <si>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</si>
  <si>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</si>
  <si>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</si>
  <si>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</si>
  <si>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</si>
  <si>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</si>
  <si>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</si>
  <si>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</si>
  <si>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</si>
  <si>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</si>
  <si>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</si>
  <si>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</si>
  <si>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</si>
  <si>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</si>
  <si>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</si>
  <si>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</si>
  <si>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</si>
  <si>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</si>
  <si>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</si>
  <si>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</si>
  <si>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</si>
  <si>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</si>
  <si>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</si>
  <si>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</si>
  <si>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</si>
  <si>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</si>
  <si>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</si>
  <si>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</si>
  <si>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</si>
  <si>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</si>
  <si>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</si>
  <si>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</si>
  <si>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</si>
  <si>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</si>
  <si>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</si>
  <si>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</si>
  <si>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</si>
  <si>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</si>
  <si>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</si>
  <si>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</si>
  <si>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</si>
  <si>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</si>
  <si>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</si>
  <si>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</si>
  <si>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</si>
  <si>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</si>
  <si>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</si>
  <si>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</si>
  <si>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</si>
  <si>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</si>
  <si>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</si>
  <si>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</si>
  <si>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</si>
  <si>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</si>
  <si>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</si>
  <si>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</si>
  <si>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</si>
  <si>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</si>
  <si>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</si>
  <si>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</si>
  <si>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</si>
  <si>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</si>
  <si>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</si>
  <si>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</si>
  <si>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</si>
  <si>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</si>
  <si>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</si>
  <si>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</si>
  <si>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</si>
  <si>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</si>
  <si>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</si>
  <si>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</si>
  <si>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</si>
  <si>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</si>
  <si>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</si>
  <si>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</si>
  <si>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</si>
  <si>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</si>
  <si>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</si>
  <si>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</si>
  <si>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</si>
  <si>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</si>
  <si>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</si>
  <si>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</si>
  <si>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</si>
  <si>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</si>
  <si>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</si>
  <si>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</si>
  <si>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</si>
  <si>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</si>
  <si>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</si>
  <si>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</si>
  <si>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</si>
  <si>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</si>
  <si>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</si>
  <si>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</si>
  <si>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</si>
  <si>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</si>
  <si>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</si>
  <si>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</si>
  <si>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</si>
  <si>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</si>
  <si>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</si>
  <si>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</si>
  <si>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</si>
  <si>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</si>
  <si>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</si>
  <si>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</si>
  <si>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</si>
  <si>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</si>
  <si>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</si>
  <si>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</si>
  <si>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</si>
  <si>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</si>
  <si>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</si>
  <si>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</si>
  <si>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</si>
  <si>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</si>
  <si>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</si>
  <si>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</si>
  <si>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</si>
  <si>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</si>
  <si>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</si>
  <si>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</si>
  <si>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</si>
  <si>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</si>
  <si>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</si>
  <si>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</si>
  <si>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</si>
  <si>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</si>
  <si>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</si>
  <si>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</si>
  <si>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</si>
  <si>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</si>
  <si>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</si>
  <si>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</si>
  <si>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</si>
  <si>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</si>
  <si>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</si>
  <si>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</si>
  <si>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</si>
  <si>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</si>
  <si>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</si>
  <si>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</si>
  <si>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</si>
  <si>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</si>
  <si>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</si>
  <si>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</si>
  <si>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</si>
  <si>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</si>
  <si>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</si>
  <si>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</si>
  <si>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</si>
  <si>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</si>
  <si>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</si>
  <si>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</si>
  <si>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</si>
  <si>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</si>
  <si>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</si>
  <si>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</si>
  <si>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</si>
  <si>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</si>
  <si>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</si>
  <si>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</si>
  <si>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</si>
  <si>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</si>
  <si>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</si>
  <si>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</si>
  <si>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</si>
  <si>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</si>
  <si>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</si>
  <si>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</si>
  <si>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</si>
  <si>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</si>
  <si>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</si>
  <si>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</si>
  <si>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</si>
  <si>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</si>
  <si>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</si>
  <si>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</si>
  <si>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</si>
  <si>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</si>
  <si>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</si>
  <si>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</si>
  <si>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</si>
  <si>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</si>
  <si>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</si>
  <si>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</si>
  <si>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</si>
  <si>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</si>
  <si>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</si>
  <si>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</si>
  <si>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</si>
  <si>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</si>
  <si>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</si>
  <si>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</si>
  <si>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</si>
  <si>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</si>
  <si>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</si>
  <si>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</si>
  <si>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</si>
  <si>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</si>
  <si>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</si>
  <si>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</si>
  <si>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</si>
  <si>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</si>
  <si>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</si>
  <si>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</si>
  <si>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</si>
  <si>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</si>
  <si>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</si>
  <si>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</si>
  <si>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</si>
  <si>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</si>
  <si>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</si>
  <si>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</si>
  <si>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</si>
  <si>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</si>
  <si>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</si>
  <si>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</si>
  <si>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</si>
  <si>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</si>
  <si>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</si>
  <si>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</si>
  <si>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</si>
  <si>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</si>
  <si>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</si>
  <si>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</si>
  <si>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</si>
  <si>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</si>
  <si>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</si>
  <si>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</si>
  <si>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</si>
  <si>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</si>
  <si>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</si>
  <si>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</si>
  <si>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</si>
  <si>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</si>
  <si>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</si>
  <si>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</si>
  <si>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</si>
  <si>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</si>
  <si>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</si>
  <si>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</si>
  <si>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</si>
  <si>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</si>
  <si>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</si>
  <si>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</si>
  <si>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</si>
  <si>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</si>
  <si>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</si>
  <si>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</si>
  <si>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</si>
  <si>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</si>
  <si>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</si>
  <si>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</si>
  <si>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</si>
  <si>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</si>
  <si>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</si>
  <si>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</si>
  <si>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</si>
  <si>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</si>
  <si>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</si>
  <si>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</si>
  <si>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</si>
  <si>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</si>
  <si>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</si>
  <si>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</si>
  <si>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</si>
  <si>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</si>
  <si>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</si>
  <si>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</si>
  <si>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</si>
  <si>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</si>
  <si>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</si>
  <si>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</si>
  <si>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</si>
  <si>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</si>
  <si>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</si>
  <si>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</si>
  <si>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</si>
  <si>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</si>
  <si>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</si>
  <si>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</si>
  <si>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</si>
  <si>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</si>
  <si>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</si>
  <si>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</si>
  <si>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</si>
  <si>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</si>
  <si>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</si>
  <si>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</si>
  <si>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</si>
  <si>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</si>
  <si>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</si>
  <si>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</si>
  <si>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</si>
  <si>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</si>
  <si>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</si>
  <si>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</si>
  <si>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</si>
  <si>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</si>
  <si>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</si>
  <si>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</si>
  <si>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</si>
  <si>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</si>
  <si>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</si>
  <si>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</si>
  <si>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</si>
  <si>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</si>
  <si>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</si>
  <si>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</si>
  <si>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</si>
  <si>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</si>
  <si>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</si>
  <si>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</si>
  <si>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</si>
  <si>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</si>
  <si>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</si>
  <si>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</si>
  <si>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</si>
  <si>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</si>
  <si>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</si>
  <si>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</si>
  <si>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</si>
  <si>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</si>
  <si>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</si>
  <si>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</si>
  <si>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</si>
  <si>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</si>
  <si>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</si>
  <si>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</si>
  <si>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</si>
  <si>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</si>
  <si>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</si>
  <si>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</si>
  <si>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</si>
  <si>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</si>
  <si>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</si>
  <si>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</si>
  <si>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</si>
  <si>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</si>
  <si>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</si>
  <si>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</si>
  <si>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</si>
  <si>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</si>
  <si>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</si>
  <si>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</si>
  <si>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</si>
  <si>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</si>
  <si>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</si>
  <si>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</si>
  <si>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</si>
  <si>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</si>
  <si>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</si>
  <si>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</si>
  <si>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</si>
  <si>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</si>
  <si>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</si>
  <si>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</si>
  <si>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</si>
  <si>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</si>
  <si>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</si>
  <si>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</si>
  <si>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</si>
  <si>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</si>
  <si>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</si>
  <si>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</si>
  <si>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</si>
  <si>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</si>
  <si>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</si>
  <si>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</si>
  <si>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</si>
  <si>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</si>
  <si>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</si>
  <si>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</si>
  <si>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</si>
  <si>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</si>
  <si>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</si>
  <si>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</si>
  <si>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</si>
  <si>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</si>
  <si>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</si>
  <si>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</si>
  <si>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</si>
  <si>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</si>
  <si>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</si>
  <si>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</si>
  <si>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</si>
  <si>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</si>
  <si>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</si>
  <si>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</si>
  <si>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</si>
  <si>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</si>
  <si>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</si>
  <si>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</si>
  <si>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</si>
  <si>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</si>
  <si>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</si>
  <si>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</si>
  <si>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</si>
  <si>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</si>
  <si>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</si>
  <si>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</si>
  <si>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</si>
  <si>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</si>
  <si>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</si>
  <si>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</si>
  <si>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</si>
  <si>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</si>
  <si>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</si>
  <si>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</si>
  <si>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</si>
  <si>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</si>
  <si>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</si>
  <si>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</si>
  <si>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</si>
  <si>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</si>
  <si>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</si>
  <si>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</si>
  <si>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</si>
  <si>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</si>
  <si>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</si>
  <si>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</si>
  <si>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</si>
  <si>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</si>
  <si>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</si>
  <si>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</si>
  <si>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</si>
  <si>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</si>
  <si>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</si>
  <si>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</si>
  <si>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</si>
  <si>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</si>
  <si>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</si>
  <si>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</si>
  <si>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</si>
  <si>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</si>
  <si>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</si>
  <si>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</si>
  <si>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</si>
  <si>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</si>
  <si>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</si>
  <si>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</si>
  <si>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</si>
  <si>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</si>
  <si>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</si>
  <si>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</si>
  <si>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</si>
  <si>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</si>
  <si>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</si>
  <si>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</si>
  <si>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</si>
  <si>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</si>
  <si>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</si>
  <si>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</si>
  <si>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</si>
  <si>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</si>
  <si>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</si>
  <si>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</si>
  <si>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</si>
  <si>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</si>
  <si>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</si>
  <si>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</si>
  <si>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</si>
  <si>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</si>
  <si>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</si>
  <si>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</si>
  <si>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</si>
  <si>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</si>
  <si>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</si>
  <si>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</si>
  <si>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</si>
  <si>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</si>
  <si>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</si>
  <si>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</si>
  <si>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</si>
  <si>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</si>
  <si>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</si>
  <si>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</si>
  <si>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</si>
  <si>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</si>
  <si>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</si>
  <si>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</si>
  <si>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</si>
  <si>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</si>
  <si>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</si>
  <si>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</si>
  <si>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</si>
  <si>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</si>
  <si>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</si>
  <si>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</si>
  <si>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</si>
  <si>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</si>
  <si>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</si>
  <si>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</si>
  <si>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</si>
  <si>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</si>
  <si>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</si>
  <si>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</si>
  <si>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</si>
  <si>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</si>
  <si>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</si>
  <si>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</si>
  <si>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</si>
  <si>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</si>
  <si>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</si>
  <si>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</si>
  <si>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</si>
  <si>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</si>
  <si>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</si>
  <si>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</si>
  <si>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</si>
  <si>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</si>
  <si>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</si>
  <si>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</si>
  <si>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</si>
  <si>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</si>
  <si>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</si>
  <si>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</si>
  <si>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</si>
  <si>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</si>
  <si>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</si>
  <si>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</si>
  <si>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</si>
  <si>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</si>
  <si>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</si>
  <si>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</si>
  <si>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</si>
  <si>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</si>
  <si>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</si>
  <si>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</si>
  <si>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</si>
  <si>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</si>
  <si>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</si>
  <si>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</si>
  <si>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</si>
  <si>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</si>
  <si>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</si>
  <si>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</si>
  <si>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</si>
  <si>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</si>
  <si>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</si>
  <si>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</si>
  <si>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</si>
  <si>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</si>
  <si>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</si>
  <si>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</si>
  <si>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</si>
  <si>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</si>
  <si>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</si>
  <si>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</si>
  <si>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</si>
  <si>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</si>
  <si>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</si>
  <si>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</si>
  <si>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</si>
  <si>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</si>
  <si>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</si>
  <si>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</si>
  <si>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</si>
  <si>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</si>
  <si>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</si>
  <si>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</si>
  <si>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</si>
  <si>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</si>
  <si>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</si>
  <si>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</si>
  <si>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</si>
  <si>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</si>
  <si>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</si>
  <si>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</si>
  <si>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</si>
  <si>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</si>
  <si>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</si>
  <si>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</si>
  <si>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</si>
  <si>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</si>
  <si>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</si>
  <si>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</si>
  <si>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</si>
  <si>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</si>
  <si>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</si>
  <si>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</si>
  <si>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</si>
  <si>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</si>
  <si>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</si>
  <si>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</si>
  <si>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</si>
  <si>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</si>
  <si>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</si>
  <si>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</si>
  <si>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</si>
  <si>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</si>
  <si>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</si>
  <si>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</si>
  <si>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</si>
  <si>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</si>
  <si>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</si>
  <si>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</si>
  <si>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</si>
  <si>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</si>
  <si>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</si>
  <si>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</si>
  <si>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</si>
  <si>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</si>
  <si>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</si>
  <si>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</si>
  <si>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</si>
  <si>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</si>
  <si>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</si>
  <si>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</si>
  <si>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</si>
  <si>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</si>
  <si>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</si>
  <si>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</si>
  <si>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</si>
  <si>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</si>
  <si>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</si>
  <si>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</si>
  <si>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</si>
  <si>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</si>
  <si>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</si>
  <si>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</si>
  <si>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</si>
  <si>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</si>
  <si>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</si>
  <si>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</si>
  <si>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</si>
  <si>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</si>
  <si>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</si>
  <si>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</si>
  <si>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</si>
  <si>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</si>
  <si>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</si>
  <si>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</si>
  <si>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</si>
  <si>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</si>
  <si>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</si>
  <si>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</si>
  <si>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</si>
  <si>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</si>
  <si>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</si>
  <si>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</si>
  <si>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</si>
  <si>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</si>
  <si>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</si>
  <si>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</si>
  <si>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</si>
  <si>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</si>
  <si>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</si>
  <si>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</si>
  <si>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</si>
  <si>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</si>
  <si>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</si>
  <si>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</si>
  <si>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</si>
  <si>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</si>
  <si>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</si>
  <si>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</si>
  <si>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</si>
  <si>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</si>
  <si>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</si>
  <si>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</si>
  <si>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</si>
  <si>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</si>
  <si>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</si>
  <si>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</si>
  <si>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</si>
  <si>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</si>
  <si>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</si>
  <si>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</si>
  <si>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</si>
  <si>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</si>
  <si>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</si>
  <si>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</si>
  <si>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</si>
  <si>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</si>
  <si>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</si>
  <si>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</si>
  <si>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</si>
  <si>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</si>
  <si>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</si>
  <si>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</si>
  <si>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</si>
  <si>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</si>
  <si>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</si>
  <si>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</si>
  <si>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</si>
  <si>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</si>
  <si>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</si>
  <si>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</si>
  <si>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</si>
  <si>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</si>
  <si>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</si>
  <si>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</si>
  <si>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</si>
  <si>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</si>
  <si>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</si>
  <si>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</si>
  <si>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</si>
  <si>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</si>
  <si>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</si>
  <si>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</si>
  <si>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</si>
  <si>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</si>
  <si>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</si>
  <si>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</si>
  <si>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</si>
  <si>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</si>
  <si>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</si>
  <si>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</si>
  <si>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</si>
  <si>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</si>
  <si>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</si>
  <si>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</si>
  <si>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</si>
  <si>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</si>
  <si>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</si>
  <si>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</si>
  <si>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</si>
  <si>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</si>
  <si>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</si>
  <si>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</si>
  <si>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</si>
  <si>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</si>
  <si>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</si>
  <si>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</si>
  <si>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</si>
  <si>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</si>
  <si>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</si>
  <si>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</si>
  <si>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</si>
  <si>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</si>
  <si>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</si>
  <si>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</si>
  <si>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</si>
  <si>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</si>
  <si>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</si>
  <si>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</si>
  <si>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</si>
  <si>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</si>
  <si>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</si>
  <si>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</si>
  <si>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</si>
  <si>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</si>
  <si>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</si>
  <si>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</si>
  <si>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</si>
  <si>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</si>
  <si>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</si>
  <si>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</si>
  <si>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</si>
  <si>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</si>
  <si>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</si>
  <si>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</si>
  <si>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</si>
  <si>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</si>
  <si>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</si>
  <si>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</si>
  <si>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</si>
  <si>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</si>
  <si>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</si>
  <si>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</si>
  <si>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</si>
  <si>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</si>
  <si>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</si>
  <si>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</si>
  <si>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</si>
  <si>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</si>
  <si>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</si>
  <si>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</si>
  <si>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</si>
  <si>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</si>
  <si>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</si>
  <si>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</si>
  <si>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</si>
  <si>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</si>
  <si>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</si>
  <si>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</si>
  <si>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</si>
  <si>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</si>
  <si>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</si>
  <si>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</si>
  <si>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</si>
  <si>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</si>
  <si>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</si>
  <si>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</si>
  <si>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</si>
  <si>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</si>
  <si>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</si>
  <si>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</si>
  <si>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</si>
  <si>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</si>
  <si>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</si>
  <si>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</si>
  <si>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</si>
  <si>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</si>
  <si>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</si>
  <si>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</si>
  <si>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</si>
  <si>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</si>
  <si>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</si>
  <si>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</si>
  <si>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</si>
  <si>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</si>
  <si>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</si>
  <si>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</si>
  <si>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</si>
  <si>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</si>
  <si>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</si>
  <si>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</si>
  <si>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</si>
  <si>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</si>
  <si>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</si>
  <si>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</si>
  <si>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</si>
  <si>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</si>
  <si>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</si>
  <si>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</si>
  <si>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</si>
  <si>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</si>
  <si>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</si>
  <si>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</si>
  <si>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</si>
  <si>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</si>
  <si>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</si>
  <si>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</si>
  <si>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</si>
  <si>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</si>
  <si>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</si>
  <si>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</si>
  <si>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</si>
  <si>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</si>
  <si>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</si>
  <si>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</si>
  <si>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</si>
  <si>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</si>
  <si>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</si>
  <si>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</si>
  <si>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</si>
  <si>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</si>
  <si>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</si>
  <si>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</si>
  <si>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</si>
  <si>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</si>
  <si>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</si>
  <si>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</si>
  <si>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</si>
  <si>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</si>
  <si>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</si>
  <si>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</si>
  <si>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</si>
  <si>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</si>
  <si>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</si>
  <si>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</si>
  <si>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</si>
  <si>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</si>
  <si>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</si>
  <si>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</si>
  <si>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</si>
  <si>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</si>
  <si>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</si>
  <si>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</si>
  <si>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</si>
  <si>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</si>
  <si>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</si>
  <si>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</si>
  <si>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</si>
  <si>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</si>
  <si>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</si>
  <si>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</si>
  <si>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</si>
  <si>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</si>
  <si>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</si>
  <si>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</si>
  <si>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</si>
  <si>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</si>
  <si>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</si>
  <si>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</si>
  <si>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</si>
  <si>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</si>
  <si>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</si>
  <si>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</si>
  <si>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</si>
  <si>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</si>
  <si>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</si>
  <si>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</si>
  <si>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</si>
  <si>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</si>
  <si>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</si>
  <si>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</si>
  <si>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</si>
  <si>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</si>
  <si>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</si>
  <si>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</si>
  <si>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</si>
  <si>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</si>
  <si>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</si>
  <si>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</si>
  <si>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</si>
  <si>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</si>
  <si>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</si>
  <si>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</si>
  <si>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</si>
  <si>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</si>
  <si>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</si>
  <si>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</si>
  <si>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</si>
  <si>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</si>
  <si>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</si>
  <si>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</si>
  <si>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</si>
  <si>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</si>
  <si>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</si>
  <si>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</si>
  <si>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</si>
  <si>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</si>
  <si>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</si>
  <si>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</si>
  <si>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</si>
  <si>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</si>
  <si>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</si>
  <si>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</si>
  <si>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</si>
  <si>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</si>
  <si>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</si>
  <si>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</si>
  <si>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</si>
  <si>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</si>
  <si>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</si>
  <si>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</si>
  <si>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</si>
  <si>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</si>
  <si>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</si>
  <si>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</si>
  <si>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</si>
  <si>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</si>
  <si>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</si>
  <si>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</si>
  <si>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</si>
  <si>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</si>
  <si>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</si>
  <si>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</si>
  <si>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</si>
  <si>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</si>
  <si>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</si>
  <si>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</si>
  <si>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</si>
  <si>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</si>
  <si>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</si>
  <si>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</si>
  <si>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</si>
  <si>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</si>
  <si>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</si>
  <si>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</si>
  <si>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</si>
  <si>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</si>
  <si>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</si>
  <si>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</si>
  <si>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</si>
  <si>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</si>
  <si>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</si>
  <si>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</si>
  <si>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</si>
  <si>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</si>
  <si>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</si>
  <si>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</si>
  <si>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</si>
  <si>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</si>
  <si>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</si>
  <si>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</si>
  <si>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</si>
  <si>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</si>
  <si>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</si>
  <si>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</si>
  <si>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</si>
  <si>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</si>
  <si>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</si>
  <si>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</si>
  <si>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</si>
  <si>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</si>
  <si>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</si>
  <si>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</si>
  <si>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</si>
  <si>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</si>
  <si>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</si>
  <si>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</si>
  <si>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</si>
  <si>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</si>
  <si>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</si>
  <si>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</si>
  <si>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</si>
  <si>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</si>
  <si>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</si>
  <si>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</si>
  <si>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</si>
  <si>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</si>
  <si>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</si>
  <si>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</si>
  <si>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</si>
  <si>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</si>
  <si>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</si>
  <si>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</si>
  <si>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</si>
  <si>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</si>
  <si>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</si>
  <si>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</si>
  <si>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</si>
  <si>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</si>
  <si>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</si>
  <si>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</si>
  <si>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</si>
  <si>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</si>
  <si>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</si>
  <si>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</si>
  <si>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</si>
  <si>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</si>
  <si>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</si>
  <si>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</si>
  <si>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</si>
  <si>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</si>
  <si>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</si>
  <si>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</si>
  <si>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</si>
  <si>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</si>
  <si>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</si>
  <si>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</si>
  <si>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</si>
  <si>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</si>
  <si>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</si>
  <si>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</si>
  <si>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</si>
  <si>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</si>
  <si>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</si>
  <si>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</si>
  <si>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</si>
  <si>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</si>
  <si>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</si>
  <si>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</si>
  <si>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</si>
  <si>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</si>
  <si>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</si>
  <si>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</si>
  <si>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</si>
  <si>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</si>
  <si>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</si>
  <si>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</si>
  <si>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</si>
  <si>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</si>
  <si>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</si>
  <si>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</si>
  <si>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</si>
  <si>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</si>
  <si>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</si>
  <si>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</si>
  <si>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</si>
  <si>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</si>
  <si>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</si>
  <si>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</si>
  <si>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</si>
  <si>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</si>
  <si>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</si>
  <si>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</si>
  <si>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</si>
  <si>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</si>
  <si>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</si>
  <si>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</si>
  <si>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</si>
  <si>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</si>
  <si>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</si>
  <si>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</si>
  <si>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</si>
  <si>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</si>
  <si>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</si>
  <si>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</si>
  <si>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</si>
  <si>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</si>
  <si>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</si>
  <si>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</si>
  <si>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</si>
  <si>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</si>
  <si>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</si>
  <si>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</si>
  <si>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</si>
  <si>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</si>
  <si>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</si>
  <si>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</si>
  <si>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</si>
  <si>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</si>
  <si>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</si>
  <si>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</si>
  <si>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</si>
  <si>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</si>
  <si>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</si>
  <si>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</si>
  <si>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</si>
  <si>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</si>
  <si>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</si>
  <si>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</si>
  <si>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</si>
  <si>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</si>
  <si>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</si>
  <si>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</si>
  <si>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</si>
  <si>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</si>
  <si>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</si>
  <si>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</si>
  <si>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</si>
  <si>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</si>
  <si>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</si>
  <si>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</si>
  <si>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</si>
  <si>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</si>
  <si>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</si>
  <si>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</si>
  <si>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</si>
  <si>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</si>
  <si>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</si>
  <si>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</si>
  <si>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</si>
  <si>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</si>
  <si>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</si>
  <si>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</si>
  <si>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</si>
  <si>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</si>
  <si>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</si>
  <si>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</si>
  <si>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</si>
  <si>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</si>
  <si>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</si>
  <si>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</si>
  <si>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</si>
  <si>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</si>
  <si>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</si>
  <si>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</si>
  <si>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</si>
  <si>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</si>
  <si>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</si>
  <si>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</si>
  <si>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</si>
  <si>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</si>
  <si>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</si>
  <si>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</si>
  <si>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</si>
  <si>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</si>
  <si>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</si>
  <si>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</si>
  <si>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</si>
  <si>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</si>
  <si>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</si>
  <si>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</si>
  <si>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</si>
  <si>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</si>
  <si>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</si>
  <si>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</si>
  <si>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</si>
  <si>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</si>
  <si>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</si>
  <si>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</si>
  <si>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</si>
  <si>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</si>
  <si>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</si>
  <si>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</si>
  <si>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</si>
  <si>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</si>
  <si>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</si>
  <si>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</si>
  <si>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</si>
  <si>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</si>
  <si>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</si>
  <si>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</si>
  <si>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</si>
  <si>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</si>
  <si>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</si>
  <si>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</si>
  <si>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</si>
  <si>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</si>
  <si>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</si>
  <si>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</si>
  <si>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</si>
  <si>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</si>
  <si>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</si>
  <si>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</si>
  <si>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</si>
  <si>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</si>
  <si>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</si>
  <si>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</si>
  <si>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</si>
  <si>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</si>
  <si>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</si>
  <si>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</si>
  <si>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</si>
  <si>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</si>
  <si>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</si>
  <si>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</si>
  <si>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</si>
  <si>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</si>
  <si>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</si>
  <si>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</si>
  <si>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</si>
  <si>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</si>
  <si>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</si>
  <si>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</si>
  <si>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</si>
  <si>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</si>
  <si>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</si>
  <si>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</si>
  <si>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</si>
  <si>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</si>
  <si>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</si>
  <si>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</si>
  <si>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</si>
  <si>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</si>
  <si>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</si>
  <si>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</si>
  <si>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</si>
  <si>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</si>
  <si>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</si>
  <si>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</si>
  <si>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</si>
  <si>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</si>
  <si>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</si>
  <si>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</si>
  <si>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</si>
  <si>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</si>
  <si>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</si>
  <si>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</si>
  <si>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</si>
  <si>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</si>
  <si>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</si>
  <si>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</si>
  <si>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</si>
  <si>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</si>
  <si>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</si>
  <si>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</si>
  <si>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</si>
  <si>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</si>
  <si>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</si>
  <si>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</si>
  <si>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</si>
  <si>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</si>
  <si>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</si>
  <si>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</si>
  <si>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</si>
  <si>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</si>
  <si>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</si>
  <si>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</si>
  <si>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</si>
  <si>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</si>
  <si>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</si>
  <si>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</si>
  <si>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</si>
  <si>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</si>
  <si>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</si>
  <si>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</si>
  <si>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</si>
  <si>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</si>
  <si>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</si>
  <si>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</si>
  <si>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</si>
  <si>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</si>
  <si>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</si>
  <si>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</si>
  <si>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</si>
  <si>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</si>
  <si>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</si>
  <si>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</si>
  <si>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</si>
  <si>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</si>
  <si>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</si>
  <si>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</si>
  <si>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</si>
  <si>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</si>
  <si>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</si>
  <si>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</si>
  <si>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</si>
  <si>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</si>
  <si>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</si>
  <si>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</si>
  <si>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</si>
  <si>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</si>
  <si>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</si>
  <si>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</si>
  <si>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</si>
  <si>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</si>
  <si>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</si>
  <si>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</si>
  <si>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</si>
  <si>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</si>
  <si>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</si>
  <si>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</si>
  <si>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</si>
  <si>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</si>
  <si>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</si>
  <si>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</si>
  <si>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</si>
  <si>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</si>
  <si>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</si>
  <si>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</si>
  <si>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</si>
  <si>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</si>
  <si>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</si>
  <si>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</si>
  <si>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</si>
  <si>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</si>
  <si>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</si>
  <si>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</si>
  <si>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</si>
  <si>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</si>
  <si>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</si>
  <si>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</si>
  <si>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</si>
  <si>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</si>
  <si>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</si>
  <si>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</si>
  <si>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</si>
  <si>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</si>
  <si>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</si>
  <si>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</si>
  <si>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</si>
  <si>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</si>
  <si>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</si>
  <si>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</si>
  <si>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</si>
  <si>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</si>
  <si>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</si>
  <si>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</si>
  <si>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</si>
  <si>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</si>
  <si>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</si>
  <si>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</si>
  <si>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</si>
  <si>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</si>
  <si>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</si>
  <si>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</si>
  <si>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</si>
  <si>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</si>
  <si>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</si>
  <si>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</si>
  <si>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</si>
  <si>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</si>
  <si>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</si>
  <si>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</si>
  <si>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</si>
  <si>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</si>
  <si>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</si>
  <si>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</si>
  <si>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</si>
  <si>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</si>
  <si>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</si>
  <si>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</si>
  <si>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</si>
  <si>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</si>
  <si>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</si>
  <si>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</si>
  <si>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</si>
  <si>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</si>
  <si>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</si>
  <si>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</si>
  <si>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</si>
  <si>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</si>
  <si>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</si>
  <si>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</si>
  <si>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</si>
  <si>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</si>
  <si>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</si>
  <si>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</si>
  <si>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</si>
  <si>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</si>
  <si>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</si>
  <si>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</si>
  <si>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</si>
  <si>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</si>
  <si>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</si>
  <si>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</si>
  <si>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</si>
  <si>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</si>
  <si>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</si>
  <si>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</si>
  <si>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</si>
  <si>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</si>
  <si>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</si>
  <si>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</si>
  <si>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</si>
  <si>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</si>
  <si>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</si>
  <si>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</si>
  <si>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</si>
  <si>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</si>
  <si>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</si>
  <si>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</si>
  <si>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</si>
  <si>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</si>
  <si>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</si>
  <si>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</si>
  <si>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</si>
  <si>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</si>
  <si>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</si>
  <si>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</si>
  <si>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</si>
  <si>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</si>
  <si>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</si>
  <si>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</si>
  <si>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</si>
  <si>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</si>
  <si>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</si>
  <si>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</si>
  <si>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</si>
  <si>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</si>
  <si>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</si>
  <si>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</si>
  <si>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</si>
  <si>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</si>
  <si>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</si>
  <si>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</si>
  <si>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</si>
  <si>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</si>
  <si>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</si>
  <si>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</si>
  <si>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</si>
  <si>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</si>
  <si>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</si>
  <si>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</si>
  <si>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</si>
  <si>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</si>
  <si>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</si>
  <si>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</si>
  <si>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</si>
  <si>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</si>
  <si>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</si>
  <si>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</si>
  <si>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</si>
  <si>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</si>
  <si>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</si>
  <si>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</si>
  <si>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</si>
  <si>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</si>
  <si>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</si>
  <si>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</si>
  <si>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</si>
  <si>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</si>
  <si>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</si>
  <si>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</si>
  <si>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</si>
  <si>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</si>
  <si>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</si>
  <si>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</si>
  <si>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</si>
  <si>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</si>
  <si>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</si>
  <si>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</si>
  <si>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</si>
  <si>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</si>
  <si>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</si>
  <si>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</si>
  <si>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</si>
  <si>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</si>
  <si>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</si>
  <si>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</si>
  <si>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</si>
  <si>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</si>
  <si>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</si>
  <si>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</si>
  <si>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</si>
  <si>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</si>
  <si>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</si>
  <si>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</si>
  <si>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</si>
  <si>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</si>
  <si>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</si>
  <si>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</si>
  <si>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</si>
  <si>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</si>
  <si>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</si>
  <si>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</si>
  <si>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</si>
  <si>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</si>
  <si>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</si>
  <si>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</si>
  <si>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</si>
  <si>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</si>
  <si>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</si>
  <si>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</si>
  <si>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</si>
  <si>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</si>
  <si>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</si>
  <si>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</si>
  <si>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</si>
  <si>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</si>
  <si>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</si>
  <si>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</si>
  <si>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</si>
  <si>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</si>
  <si>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</si>
  <si>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</si>
  <si>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</si>
  <si>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</si>
  <si>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</si>
  <si>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</si>
  <si>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</si>
  <si>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</si>
  <si>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</si>
  <si>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</si>
  <si>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</si>
  <si>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</si>
  <si>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</si>
  <si>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</si>
  <si>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</si>
  <si>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</si>
  <si>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</si>
  <si>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</si>
  <si>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</si>
  <si>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</si>
  <si>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</si>
  <si>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</si>
  <si>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</si>
  <si>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</si>
  <si>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</si>
  <si>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</si>
  <si>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</si>
  <si>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</si>
  <si>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</si>
  <si>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</si>
  <si>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</si>
  <si>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</si>
  <si>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</si>
  <si>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</si>
  <si>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</si>
  <si>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</si>
  <si>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</si>
  <si>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</si>
  <si>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</si>
  <si>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</si>
  <si>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</si>
  <si>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</si>
  <si>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</si>
  <si>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</si>
  <si>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</si>
  <si>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</si>
  <si>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</si>
  <si>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</si>
  <si>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</si>
  <si>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</si>
  <si>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</si>
  <si>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</si>
  <si>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</si>
  <si>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</si>
  <si>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</si>
  <si>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</si>
  <si>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</si>
  <si>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</si>
  <si>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</si>
  <si>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</si>
  <si>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</si>
  <si>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</si>
  <si>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</si>
  <si>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</si>
  <si>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</si>
  <si>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</si>
  <si>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</si>
  <si>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</si>
  <si>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</si>
  <si>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</si>
  <si>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</si>
  <si>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</si>
  <si>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</si>
  <si>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</si>
  <si>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</si>
  <si>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</si>
  <si>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</si>
  <si>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</si>
  <si>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</si>
  <si>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</si>
  <si>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</si>
  <si>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</si>
  <si>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</si>
  <si>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</si>
  <si>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</si>
  <si>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</si>
  <si>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</si>
  <si>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</si>
  <si>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</si>
  <si>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</si>
  <si>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</si>
  <si>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</si>
  <si>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</si>
  <si>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</si>
  <si>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</si>
  <si>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</si>
  <si>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</si>
  <si>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</si>
  <si>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</si>
  <si>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</si>
  <si>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</si>
  <si>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</si>
  <si>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</si>
  <si>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</si>
  <si>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</si>
  <si>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</si>
  <si>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</si>
  <si>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</si>
  <si>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</si>
  <si>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</si>
  <si>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</si>
  <si>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</si>
  <si>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</si>
  <si>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</si>
  <si>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</si>
  <si>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</si>
  <si>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</si>
  <si>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</si>
  <si>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</si>
  <si>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</si>
  <si>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</si>
  <si>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</si>
  <si>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</si>
  <si>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</si>
  <si>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</si>
  <si>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</si>
  <si>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</si>
  <si>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</si>
  <si>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</si>
  <si>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</si>
  <si>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</si>
  <si>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</si>
  <si>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</si>
  <si>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</si>
  <si>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</si>
  <si>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</si>
  <si>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</si>
  <si>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</si>
  <si>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</si>
  <si>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</si>
  <si>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</si>
  <si>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</si>
  <si>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</si>
  <si>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</si>
  <si>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</si>
  <si>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</si>
  <si>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</si>
  <si>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</si>
  <si>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</si>
  <si>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</si>
  <si>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</si>
  <si>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</si>
  <si>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</si>
  <si>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</si>
  <si>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</si>
  <si>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</si>
  <si>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</si>
  <si>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</si>
  <si>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</si>
  <si>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</si>
  <si>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</si>
  <si>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</si>
  <si>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</si>
  <si>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</si>
  <si>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</si>
  <si>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</si>
  <si>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</si>
  <si>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</si>
  <si>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</si>
  <si>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</si>
  <si>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</si>
  <si>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</si>
  <si>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</si>
  <si>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</si>
  <si>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</si>
  <si>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</si>
  <si>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</si>
  <si>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</si>
  <si>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</si>
  <si>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</si>
  <si>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</si>
  <si>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</si>
  <si>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</si>
  <si>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</si>
  <si>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</si>
  <si>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</si>
  <si>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</si>
  <si>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</si>
  <si>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</si>
  <si>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</si>
  <si>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</si>
  <si>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</si>
  <si>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</si>
  <si>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</si>
  <si>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</si>
  <si>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</si>
  <si>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</si>
  <si>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</si>
  <si>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</si>
  <si>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</si>
  <si>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</si>
  <si>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</si>
  <si>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</si>
  <si>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</si>
  <si>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</si>
  <si>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</si>
  <si>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</si>
  <si>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</si>
  <si>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</si>
  <si>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</si>
  <si>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</si>
  <si>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</si>
  <si>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</si>
  <si>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</si>
  <si>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</si>
  <si>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</si>
  <si>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</si>
  <si>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</si>
  <si>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</si>
  <si>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</si>
  <si>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</si>
  <si>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</si>
  <si>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</si>
  <si>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</si>
  <si>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</si>
  <si>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</si>
  <si>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</si>
  <si>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</si>
  <si>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</si>
  <si>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</si>
  <si>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</si>
  <si>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</si>
  <si>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</si>
  <si>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</si>
  <si>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</si>
  <si>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</si>
  <si>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</si>
  <si>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</si>
  <si>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</si>
  <si>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</si>
  <si>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</si>
  <si>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</si>
  <si>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</si>
  <si>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</si>
  <si>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</si>
  <si>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</si>
  <si>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</si>
  <si>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</si>
  <si>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</si>
  <si>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</si>
  <si>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</si>
  <si>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</si>
  <si>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</si>
  <si>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</si>
  <si>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</si>
  <si>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</si>
  <si>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</si>
  <si>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</si>
  <si>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</si>
  <si>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</si>
  <si>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</si>
  <si>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</si>
  <si>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</si>
  <si>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</si>
  <si>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</si>
  <si>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</si>
  <si>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</si>
  <si>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</si>
  <si>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</si>
  <si>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</si>
  <si>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</si>
  <si>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</si>
  <si>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</si>
  <si>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</si>
  <si>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</si>
  <si>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</si>
  <si>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</si>
  <si>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</si>
  <si>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</si>
  <si>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</si>
  <si>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</si>
  <si>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</si>
  <si>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</si>
  <si>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</si>
  <si>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</si>
  <si>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</si>
  <si>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</si>
  <si>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</si>
  <si>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</si>
  <si>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</si>
  <si>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</si>
  <si>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</si>
  <si>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</si>
  <si>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</si>
  <si>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</si>
  <si>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</si>
  <si>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</si>
  <si>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</si>
  <si>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</si>
  <si>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</si>
  <si>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</si>
  <si>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</si>
  <si>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</si>
  <si>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</si>
  <si>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</si>
  <si>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</si>
  <si>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</si>
  <si>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</si>
  <si>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</si>
  <si>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</si>
  <si>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</si>
  <si>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</si>
  <si>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</si>
  <si>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</si>
  <si>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</si>
  <si>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</si>
  <si>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</si>
  <si>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</si>
  <si>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</si>
  <si>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</si>
  <si>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</si>
  <si>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</si>
  <si>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</si>
  <si>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</si>
  <si>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</si>
  <si>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</si>
  <si>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</si>
  <si>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</si>
  <si>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</si>
  <si>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</si>
  <si>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</si>
  <si>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</si>
  <si>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</si>
  <si>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</si>
  <si>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</si>
  <si>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</si>
  <si>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</si>
  <si>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</si>
  <si>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</si>
  <si>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</si>
  <si>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</si>
  <si>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</si>
  <si>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</si>
  <si>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</si>
  <si>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</si>
  <si>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</si>
  <si>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</si>
  <si>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</si>
  <si>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</si>
  <si>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</si>
  <si>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</si>
  <si>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</si>
  <si>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</si>
  <si>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</si>
  <si>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</si>
  <si>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</si>
  <si>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</si>
  <si>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</si>
  <si>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</si>
  <si>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</si>
  <si>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</si>
  <si>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</si>
  <si>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</si>
  <si>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</si>
  <si>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</si>
  <si>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</si>
  <si>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</si>
  <si>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</si>
  <si>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</si>
  <si>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</si>
  <si>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</si>
  <si>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</si>
  <si>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</si>
  <si>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</si>
  <si>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</si>
  <si>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</si>
  <si>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</si>
  <si>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</si>
  <si>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</si>
  <si>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</si>
  <si>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</si>
  <si>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</si>
  <si>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</si>
  <si>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</si>
  <si>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</si>
  <si>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</si>
  <si>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</si>
  <si>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</si>
  <si>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</si>
  <si>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</si>
  <si>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</si>
  <si>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</si>
  <si>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</si>
  <si>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</si>
  <si>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</si>
  <si>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</si>
  <si>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</si>
  <si>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</si>
  <si>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</si>
  <si>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</si>
  <si>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</si>
  <si>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</si>
  <si>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</si>
  <si>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</si>
  <si>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</si>
  <si>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</si>
  <si>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</si>
  <si>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</si>
  <si>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</si>
  <si>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</si>
  <si>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</si>
  <si>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</si>
  <si>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</si>
  <si>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</si>
  <si>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</si>
  <si>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</si>
  <si>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</si>
  <si>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</si>
  <si>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</si>
  <si>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</si>
  <si>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</si>
  <si>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</si>
  <si>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</si>
  <si>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</si>
  <si>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</si>
  <si>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</si>
  <si>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</si>
  <si>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</si>
  <si>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</si>
  <si>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</si>
  <si>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</si>
  <si>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</si>
  <si>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</si>
  <si>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</si>
  <si>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</si>
  <si>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</si>
  <si>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</si>
  <si>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</si>
  <si>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</si>
  <si>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</si>
  <si>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</si>
  <si>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</si>
  <si>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</si>
  <si>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</si>
  <si>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</si>
  <si>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</si>
  <si>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</si>
  <si>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</si>
  <si>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</si>
  <si>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</si>
  <si>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</si>
  <si>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</si>
  <si>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</si>
  <si>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</si>
  <si>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</si>
  <si>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</si>
  <si>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</si>
  <si>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</si>
  <si>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</si>
  <si>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</si>
  <si>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</si>
  <si>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</si>
  <si>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</si>
  <si>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</si>
  <si>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</si>
  <si>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</si>
  <si>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</si>
  <si>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</si>
  <si>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</si>
  <si>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</si>
  <si>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</si>
  <si>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</si>
  <si>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</si>
  <si>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</si>
  <si>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</si>
  <si>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</si>
  <si>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</si>
  <si>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</si>
  <si>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</si>
  <si>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</si>
  <si>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</si>
  <si>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</si>
  <si>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</si>
  <si>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</si>
  <si>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</si>
  <si>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</si>
  <si>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</si>
  <si>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</si>
  <si>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</si>
  <si>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</si>
  <si>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</si>
  <si>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</si>
  <si>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</si>
  <si>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</si>
  <si>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</si>
  <si>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</si>
  <si>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</si>
  <si>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</si>
  <si>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</si>
  <si>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</si>
  <si>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</si>
  <si>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</si>
  <si>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</si>
  <si>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</si>
  <si>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</si>
  <si>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</si>
  <si>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</si>
  <si>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</si>
  <si>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</si>
  <si>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</si>
  <si>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</si>
  <si>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</si>
  <si>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</si>
  <si>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</si>
  <si>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</si>
  <si>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</si>
  <si>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</si>
  <si>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</si>
  <si>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</si>
  <si>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</si>
  <si>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</si>
  <si>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</si>
  <si>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</si>
  <si>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</si>
  <si>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</si>
  <si>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</si>
  <si>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</si>
  <si>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</si>
  <si>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</si>
  <si>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</si>
  <si>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</si>
  <si>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</si>
  <si>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</si>
  <si>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</si>
  <si>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</si>
  <si>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</si>
  <si>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</si>
  <si>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</si>
  <si>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</si>
  <si>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</si>
  <si>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</si>
  <si>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</si>
  <si>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</si>
  <si>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</si>
  <si>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</si>
  <si>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</si>
  <si>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</si>
  <si>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</si>
  <si>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</si>
  <si>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</si>
  <si>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</si>
  <si>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</si>
  <si>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</si>
  <si>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</si>
  <si>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</si>
  <si>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</si>
  <si>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</si>
  <si>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</si>
  <si>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</si>
  <si>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</si>
  <si>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</si>
  <si>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</si>
  <si>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</si>
  <si>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</si>
  <si>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</si>
  <si>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</si>
  <si>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</si>
  <si>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</si>
  <si>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</si>
  <si>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</si>
  <si>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</si>
  <si>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</si>
  <si>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</si>
  <si>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</si>
  <si>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</si>
  <si>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</si>
  <si>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</si>
  <si>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</si>
  <si>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</si>
  <si>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</si>
  <si>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</si>
  <si>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</si>
  <si>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</si>
  <si>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</si>
  <si>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</si>
  <si>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</si>
  <si>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</si>
  <si>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</si>
  <si>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</si>
  <si>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</si>
  <si>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</si>
  <si>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</si>
  <si>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</si>
  <si>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</si>
  <si>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</si>
  <si>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</si>
  <si>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</si>
  <si>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</si>
  <si>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</si>
  <si>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</si>
  <si>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</si>
  <si>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</si>
  <si>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</si>
  <si>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</si>
  <si>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</si>
  <si>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</si>
  <si>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</si>
  <si>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</si>
  <si>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</si>
  <si>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</si>
  <si>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</si>
  <si>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</si>
  <si>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</si>
  <si>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</si>
  <si>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</si>
  <si>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</si>
  <si>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</si>
  <si>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</si>
  <si>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</si>
  <si>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</si>
  <si>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</si>
  <si>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</si>
  <si>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</si>
  <si>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</si>
  <si>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</si>
  <si>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</si>
  <si>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</si>
  <si>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</si>
  <si>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</si>
  <si>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</si>
  <si>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</si>
  <si>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</si>
  <si>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</si>
  <si>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</si>
  <si>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</si>
  <si>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</si>
  <si>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</si>
  <si>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</si>
  <si>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</si>
  <si>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</si>
  <si>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</si>
  <si>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</si>
  <si>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</si>
  <si>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</si>
  <si>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</si>
  <si>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</si>
  <si>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</si>
  <si>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</si>
  <si>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</si>
  <si>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</si>
  <si>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</si>
  <si>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</si>
  <si>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</si>
  <si>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</si>
  <si>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</si>
  <si>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</si>
  <si>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</si>
  <si>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</si>
  <si>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</si>
  <si>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</si>
  <si>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</si>
  <si>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</si>
  <si>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</si>
  <si>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</si>
  <si>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</si>
  <si>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</si>
  <si>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</si>
  <si>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</si>
  <si>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</si>
  <si>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</si>
  <si>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</si>
  <si>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</si>
  <si>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</si>
  <si>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</si>
  <si>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</si>
  <si>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</si>
  <si>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</si>
  <si>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</si>
  <si>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</si>
  <si>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</si>
  <si>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</si>
  <si>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</si>
  <si>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</si>
  <si>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</si>
  <si>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</si>
  <si>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</si>
  <si>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</si>
  <si>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</si>
  <si>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</si>
  <si>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</si>
  <si>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</si>
  <si>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</si>
  <si>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</si>
  <si>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</si>
  <si>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</si>
  <si>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</si>
  <si>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</si>
  <si>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</si>
  <si>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</si>
  <si>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</si>
  <si>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</si>
  <si>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</si>
  <si>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</si>
  <si>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</si>
  <si>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</si>
  <si>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</si>
  <si>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</si>
  <si>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</si>
  <si>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</si>
  <si>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</si>
  <si>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</si>
  <si>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</si>
  <si>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</si>
  <si>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</si>
  <si>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</si>
  <si>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</si>
  <si>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</si>
  <si>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</si>
  <si>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</si>
  <si>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</si>
  <si>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</si>
  <si>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</si>
  <si>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</si>
  <si>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</si>
  <si>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</si>
  <si>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</si>
  <si>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</si>
  <si>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</si>
  <si>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</si>
  <si>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</si>
  <si>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</si>
  <si>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</si>
  <si>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</si>
  <si>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</si>
  <si>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</si>
  <si>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</si>
  <si>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</si>
  <si>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</si>
  <si>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</si>
  <si>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</si>
  <si>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</si>
  <si>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</si>
  <si>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</si>
  <si>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</si>
  <si>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</si>
  <si>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</si>
  <si>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</si>
  <si>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</si>
  <si>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</si>
  <si>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</si>
  <si>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</si>
  <si>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</si>
  <si>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</si>
  <si>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</si>
  <si>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</si>
  <si>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</si>
  <si>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</si>
  <si>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</si>
  <si>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</si>
  <si>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</si>
  <si>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</si>
  <si>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</si>
  <si>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</si>
  <si>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</si>
  <si>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</si>
  <si>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</si>
  <si>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</si>
  <si>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</si>
  <si>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</si>
  <si>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</si>
  <si>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</si>
  <si>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</si>
  <si>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</si>
  <si>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</si>
  <si>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</si>
  <si>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</si>
  <si>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</si>
  <si>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</si>
  <si>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</si>
  <si>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</si>
  <si>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</si>
  <si>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</si>
  <si>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</si>
  <si>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</si>
  <si>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</si>
  <si>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</si>
  <si>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</si>
  <si>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</si>
  <si>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</si>
  <si>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</si>
  <si>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</si>
  <si>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</si>
  <si>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</si>
  <si>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</si>
  <si>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</si>
  <si>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</si>
  <si>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</si>
  <si>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</si>
  <si>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</si>
  <si>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</si>
  <si>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</si>
  <si>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</si>
  <si>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</si>
  <si>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</si>
  <si>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</si>
  <si>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</si>
  <si>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</si>
  <si>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</si>
  <si>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</si>
  <si>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</si>
  <si>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</si>
  <si>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</si>
  <si>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</si>
  <si>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</si>
  <si>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</si>
  <si>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</si>
  <si>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</si>
  <si>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</si>
  <si>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</si>
  <si>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</si>
  <si>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</si>
  <si>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</si>
  <si>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</si>
  <si>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</si>
  <si>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</si>
  <si>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</si>
  <si>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</si>
  <si>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</si>
  <si>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</si>
  <si>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</si>
  <si>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</si>
  <si>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</si>
  <si>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</si>
  <si>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</si>
  <si>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</si>
  <si>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</si>
  <si>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</si>
  <si>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</si>
  <si>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</si>
  <si>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</si>
  <si>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</si>
  <si>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</si>
  <si>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</si>
  <si>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</si>
  <si>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</si>
  <si>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</si>
  <si>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</si>
  <si>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</si>
  <si>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</si>
  <si>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</si>
  <si>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</si>
  <si>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</si>
  <si>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</si>
  <si>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</si>
  <si>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</si>
  <si>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</si>
  <si>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</si>
  <si>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</si>
  <si>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</si>
  <si>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</si>
  <si>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</si>
  <si>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</si>
  <si>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</si>
  <si>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</si>
  <si>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</si>
  <si>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</si>
  <si>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</si>
  <si>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</si>
  <si>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</si>
  <si>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</si>
  <si>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</si>
  <si>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</si>
  <si>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</si>
  <si>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</si>
  <si>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</si>
  <si>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</si>
  <si>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</si>
  <si>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</si>
  <si>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</si>
  <si>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</si>
  <si>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</si>
  <si>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</si>
  <si>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</si>
  <si>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</si>
  <si>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</si>
  <si>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</si>
  <si>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</si>
  <si>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</si>
  <si>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</si>
  <si>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</si>
  <si>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</si>
  <si>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</si>
  <si>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</si>
  <si>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</si>
  <si>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</si>
  <si>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</si>
  <si>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</si>
  <si>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</si>
  <si>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</si>
  <si>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</si>
  <si>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</si>
  <si>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</si>
  <si>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</si>
  <si>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</si>
  <si>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</si>
  <si>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</si>
  <si>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</si>
  <si>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</si>
  <si>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</si>
  <si>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</si>
  <si>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</si>
  <si>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</si>
  <si>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</si>
  <si>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</si>
  <si>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</si>
  <si>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</si>
  <si>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</si>
  <si>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</si>
  <si>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</si>
  <si>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</si>
  <si>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</si>
  <si>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</si>
  <si>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</si>
  <si>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</si>
  <si>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</si>
  <si>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</si>
  <si>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</si>
  <si>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</si>
  <si>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</si>
  <si>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</si>
  <si>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</si>
  <si>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</si>
  <si>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</si>
  <si>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</si>
  <si>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</si>
  <si>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</si>
  <si>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</si>
  <si>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</si>
  <si>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</si>
  <si>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</si>
  <si>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</si>
  <si>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</si>
  <si>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</si>
  <si>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</si>
  <si>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</si>
  <si>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</si>
  <si>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</si>
  <si>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</si>
  <si>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</si>
  <si>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</si>
  <si>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</si>
  <si>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</si>
  <si>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</si>
  <si>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</si>
  <si>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</si>
  <si>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</si>
  <si>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</si>
  <si>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</si>
  <si>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</si>
  <si>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</si>
  <si>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</si>
  <si>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</si>
  <si>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</si>
  <si>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</si>
  <si>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</si>
  <si>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</si>
  <si>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</si>
  <si>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</si>
  <si>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</si>
  <si>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</si>
  <si>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</si>
  <si>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</si>
  <si>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</si>
  <si>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</si>
  <si>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</si>
  <si>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</si>
  <si>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</si>
  <si>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</si>
  <si>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</si>
  <si>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</si>
  <si>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</si>
  <si>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</si>
  <si>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</si>
  <si>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</si>
  <si>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</si>
  <si>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</si>
  <si>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</si>
  <si>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</si>
  <si>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</si>
  <si>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</si>
  <si>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</si>
  <si>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</si>
  <si>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</si>
  <si>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</si>
  <si>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</si>
  <si>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</si>
  <si>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</si>
  <si>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</si>
  <si>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</si>
  <si>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</si>
  <si>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</si>
  <si>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</si>
  <si>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</si>
  <si>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</si>
  <si>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</si>
  <si>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</si>
  <si>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</si>
  <si>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</si>
  <si>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</si>
  <si>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</si>
  <si>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</si>
  <si>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</si>
  <si>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</si>
  <si>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</si>
  <si>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</si>
  <si>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</si>
  <si>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</si>
  <si>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</si>
  <si>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</si>
  <si>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</si>
  <si>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</si>
  <si>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</si>
  <si>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</si>
  <si>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</si>
  <si>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</si>
  <si>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</si>
  <si>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</si>
  <si>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</si>
  <si>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</si>
  <si>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</si>
  <si>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</si>
  <si>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</si>
  <si>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</si>
  <si>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</si>
  <si>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</si>
  <si>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</si>
  <si>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</si>
  <si>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</si>
  <si>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</si>
  <si>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</si>
  <si>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</si>
  <si>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</si>
  <si>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</si>
  <si>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</si>
  <si>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</si>
  <si>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</si>
  <si>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</si>
  <si>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</si>
  <si>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</si>
  <si>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</si>
  <si>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</si>
  <si>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</si>
  <si>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</si>
  <si>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</si>
  <si>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</si>
  <si>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</si>
  <si>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</si>
  <si>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</si>
  <si>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</si>
  <si>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</si>
  <si>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</si>
  <si>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</si>
  <si>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</si>
  <si>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</si>
  <si>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</si>
  <si>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</si>
  <si>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</si>
  <si>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</si>
  <si>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</si>
  <si>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</si>
  <si>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</si>
  <si>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</si>
  <si>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</si>
  <si>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</si>
  <si>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</si>
  <si>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</si>
  <si>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</si>
  <si>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</si>
  <si>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</si>
  <si>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</si>
  <si>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</si>
  <si>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</si>
  <si>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</si>
  <si>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</si>
  <si>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</si>
  <si>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</si>
  <si>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</si>
  <si>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</si>
  <si>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</si>
  <si>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</si>
  <si>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</si>
  <si>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</si>
  <si>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</si>
  <si>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</si>
  <si>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</si>
  <si>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</si>
  <si>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</si>
  <si>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</si>
  <si>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</si>
  <si>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</si>
  <si>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</si>
  <si>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</si>
  <si>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</si>
  <si>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</si>
  <si>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</si>
  <si>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</si>
  <si>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</si>
  <si>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</si>
  <si>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</si>
  <si>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</si>
  <si>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</si>
  <si>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</si>
  <si>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</si>
  <si>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</si>
  <si>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</si>
  <si>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</si>
  <si>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</si>
  <si>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</si>
  <si>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</si>
  <si>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</si>
  <si>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</si>
  <si>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</si>
  <si>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</si>
  <si>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</si>
  <si>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</si>
  <si>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</si>
  <si>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</si>
  <si>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</si>
  <si>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</si>
  <si>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</si>
  <si>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</si>
  <si>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</si>
  <si>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</si>
  <si>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</si>
  <si>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</si>
  <si>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</si>
  <si>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</si>
  <si>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</si>
  <si>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</si>
  <si>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</si>
  <si>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</si>
  <si>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</si>
  <si>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</si>
  <si>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</si>
  <si>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</si>
  <si>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</si>
  <si>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</si>
  <si>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</si>
  <si>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</si>
  <si>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</si>
  <si>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</si>
  <si>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</si>
  <si>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</si>
  <si>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</si>
  <si>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</si>
  <si>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</si>
  <si>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</si>
  <si>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</si>
  <si>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</si>
  <si>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</si>
  <si>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</si>
  <si>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</si>
  <si>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</si>
  <si>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</si>
  <si>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</si>
  <si>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</si>
  <si>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</si>
  <si>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</si>
  <si>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</si>
  <si>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</si>
  <si>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</si>
  <si>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</si>
  <si>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</si>
  <si>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</si>
  <si>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</si>
  <si>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</si>
  <si>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</si>
  <si>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</si>
  <si>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</si>
  <si>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</si>
  <si>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</si>
  <si>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</si>
  <si>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</si>
  <si>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</si>
  <si>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</si>
  <si>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</si>
  <si>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</si>
  <si>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</si>
  <si>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</si>
  <si>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</si>
  <si>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</si>
  <si>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</si>
  <si>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</si>
  <si>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</si>
  <si>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</si>
  <si>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</si>
  <si>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</si>
  <si>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</si>
  <si>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</si>
  <si>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</si>
  <si>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</si>
  <si>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</si>
  <si>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</si>
  <si>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</si>
  <si>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</si>
  <si>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</si>
  <si>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</si>
  <si>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</si>
  <si>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</si>
  <si>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</si>
  <si>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</si>
  <si>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</si>
  <si>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</si>
  <si>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</si>
  <si>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</si>
  <si>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</si>
  <si>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</si>
  <si>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</si>
  <si>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</si>
  <si>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</si>
  <si>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</si>
  <si>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</si>
  <si>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</si>
  <si>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</si>
  <si>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</si>
  <si>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</si>
  <si>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</si>
  <si>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</si>
  <si>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</si>
  <si>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</si>
  <si>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</si>
  <si>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</si>
  <si>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</si>
  <si>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</si>
  <si>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</si>
  <si>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</si>
  <si>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</si>
  <si>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</si>
  <si>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</si>
  <si>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</si>
  <si>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</si>
  <si>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</si>
  <si>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</si>
  <si>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</si>
  <si>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</si>
  <si>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</si>
  <si>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</si>
  <si>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</si>
  <si>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</si>
  <si>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</si>
  <si>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</si>
  <si>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</si>
  <si>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</si>
  <si>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</si>
  <si>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</si>
  <si>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</si>
  <si>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</si>
  <si>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</si>
  <si>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</si>
  <si>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</si>
  <si>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</si>
  <si>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</si>
  <si>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</si>
  <si>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</si>
  <si>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</si>
  <si>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</si>
  <si>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</si>
  <si>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</si>
  <si>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</si>
  <si>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</si>
  <si>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</si>
  <si>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</si>
  <si>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</si>
  <si>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</si>
  <si>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</si>
  <si>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</si>
  <si>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</si>
  <si>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</si>
  <si>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</si>
  <si>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</si>
  <si>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</si>
  <si>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</si>
  <si>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</si>
  <si>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</si>
  <si>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</si>
  <si>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</si>
  <si>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</si>
  <si>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</si>
  <si>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</si>
  <si>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</si>
  <si>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</si>
  <si>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</si>
  <si>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</si>
  <si>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</si>
  <si>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</si>
  <si>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</si>
  <si>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</si>
  <si>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</si>
  <si>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</si>
  <si>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</si>
  <si>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</si>
  <si>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</si>
  <si>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</si>
  <si>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</si>
  <si>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</si>
  <si>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</si>
  <si>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</si>
  <si>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</si>
  <si>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</si>
  <si>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</si>
  <si>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</si>
  <si>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</si>
  <si>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</si>
  <si>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</si>
  <si>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</si>
  <si>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</si>
  <si>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</si>
  <si>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</si>
  <si>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</si>
  <si>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</si>
  <si>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</si>
  <si>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</si>
  <si>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</si>
  <si>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</si>
  <si>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</si>
  <si>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</si>
  <si>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</si>
  <si>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</si>
  <si>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</si>
  <si>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</si>
  <si>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</si>
  <si>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</si>
  <si>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</si>
  <si>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</si>
  <si>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</si>
  <si>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</si>
  <si>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</si>
  <si>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</si>
  <si>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</si>
  <si>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</si>
  <si>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</si>
  <si>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</si>
  <si>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</si>
  <si>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</si>
  <si>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</si>
  <si>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</si>
  <si>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</si>
  <si>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</si>
  <si>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</si>
  <si>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</si>
  <si>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</si>
  <si>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</si>
  <si>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</si>
  <si>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</si>
  <si>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</si>
  <si>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</si>
  <si>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</si>
  <si>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</si>
  <si>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</si>
  <si>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</si>
  <si>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</si>
  <si>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</si>
  <si>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</si>
  <si>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</si>
  <si>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</si>
  <si>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</si>
  <si>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</si>
  <si>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</si>
  <si>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</si>
  <si>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</si>
  <si>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</si>
  <si>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</si>
  <si>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</si>
  <si>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</si>
  <si>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</si>
  <si>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</si>
  <si>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</si>
  <si>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</si>
  <si>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</si>
  <si>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</si>
  <si>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</si>
  <si>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</si>
  <si>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</si>
  <si>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</si>
  <si>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</si>
  <si>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</si>
  <si>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</si>
  <si>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</si>
  <si>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</si>
  <si>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</si>
  <si>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</si>
  <si>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</si>
  <si>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</si>
  <si>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</si>
  <si>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</si>
  <si>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</si>
  <si>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</si>
  <si>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</si>
  <si>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</si>
  <si>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</si>
  <si>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</si>
  <si>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</si>
  <si>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</si>
  <si>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</si>
  <si>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</si>
  <si>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</si>
  <si>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</si>
  <si>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</si>
  <si>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</si>
  <si>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</si>
  <si>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</si>
  <si>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</si>
  <si>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</si>
  <si>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</si>
  <si>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</si>
  <si>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</si>
  <si>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</si>
  <si>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</si>
  <si>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</si>
  <si>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</si>
  <si>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</si>
  <si>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</si>
  <si>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</si>
  <si>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</si>
  <si>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</si>
  <si>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</si>
  <si>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</si>
  <si>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</si>
  <si>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</si>
  <si>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</si>
  <si>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</si>
  <si>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</si>
  <si>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</si>
  <si>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</si>
  <si>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</si>
  <si>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</si>
  <si>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</si>
  <si>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</si>
  <si>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</si>
  <si>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</si>
  <si>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</si>
  <si>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</si>
  <si>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</si>
  <si>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</si>
  <si>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</si>
  <si>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</si>
  <si>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</si>
  <si>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</si>
  <si>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</si>
  <si>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</si>
  <si>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</si>
  <si>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</si>
  <si>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</si>
  <si>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</si>
  <si>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</si>
  <si>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</si>
  <si>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</si>
  <si>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</si>
  <si>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</si>
  <si>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</si>
  <si>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</si>
  <si>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</si>
  <si>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</si>
  <si>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</si>
  <si>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</si>
  <si>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</si>
  <si>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</si>
  <si>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</si>
  <si>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</si>
  <si>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</si>
  <si>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</si>
  <si>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</si>
  <si>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</si>
  <si>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</si>
  <si>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</si>
  <si>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</si>
  <si>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</si>
  <si>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</si>
  <si>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</si>
  <si>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</si>
  <si>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</si>
  <si>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</si>
  <si>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</si>
  <si>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</si>
  <si>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</si>
  <si>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</si>
  <si>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</si>
  <si>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</si>
  <si>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</si>
  <si>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</si>
  <si>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</si>
  <si>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</si>
  <si>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</si>
  <si>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</si>
  <si>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</si>
  <si>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</si>
  <si>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</si>
  <si>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</si>
  <si>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</si>
  <si>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</si>
  <si>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</si>
  <si>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</si>
  <si>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</si>
  <si>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</si>
  <si>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</si>
  <si>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</si>
  <si>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</si>
  <si>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</si>
  <si>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</si>
  <si>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</si>
  <si>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</si>
  <si>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</si>
  <si>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</si>
  <si>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</si>
  <si>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</si>
  <si>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</si>
  <si>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</si>
  <si>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</si>
  <si>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</si>
  <si>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</si>
  <si>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</si>
  <si>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</si>
  <si>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</si>
  <si>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</si>
  <si>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</si>
  <si>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</si>
  <si>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</si>
  <si>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</si>
  <si>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</si>
  <si>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</si>
  <si>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</si>
  <si>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</si>
  <si>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</si>
  <si>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</si>
  <si>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</si>
  <si>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</si>
  <si>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</si>
  <si>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</si>
  <si>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</si>
  <si>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</si>
  <si>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</si>
  <si>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</si>
  <si>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</si>
  <si>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</si>
  <si>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</si>
  <si>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</si>
  <si>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</si>
  <si>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</si>
  <si>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</si>
  <si>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</si>
  <si>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</si>
  <si>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</si>
  <si>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</si>
  <si>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</si>
  <si>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</si>
  <si>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</si>
  <si>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</si>
  <si>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</si>
  <si>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</si>
  <si>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</si>
  <si>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</si>
  <si>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</si>
  <si>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</si>
  <si>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</si>
  <si>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</si>
  <si>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</si>
  <si>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</si>
  <si>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</si>
  <si>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</si>
  <si>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</si>
  <si>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</si>
  <si>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</si>
  <si>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</si>
  <si>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</si>
  <si>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</si>
  <si>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</si>
  <si>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</si>
  <si>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</si>
  <si>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</si>
  <si>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</si>
  <si>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</si>
  <si>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</si>
  <si>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</si>
  <si>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</si>
  <si>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</si>
  <si>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</si>
  <si>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</si>
  <si>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</si>
  <si>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</si>
  <si>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</si>
  <si>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</si>
  <si>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</si>
  <si>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</si>
  <si>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</si>
  <si>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</si>
  <si>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</si>
  <si>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</si>
  <si>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</si>
  <si>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</si>
  <si>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</si>
  <si>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</si>
  <si>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</si>
  <si>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</si>
  <si>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</si>
  <si>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</si>
  <si>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</si>
  <si>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</si>
  <si>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</si>
  <si>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</si>
  <si>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</si>
  <si>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</si>
  <si>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</si>
  <si>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</si>
  <si>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</si>
  <si>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</si>
  <si>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</si>
  <si>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</si>
  <si>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</si>
  <si>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</si>
  <si>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</si>
  <si>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</si>
  <si>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</si>
  <si>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</si>
  <si>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</si>
  <si>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</si>
  <si>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</si>
  <si>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</si>
  <si>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</si>
  <si>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</si>
  <si>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</si>
  <si>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</si>
  <si>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</si>
  <si>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</si>
  <si>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</si>
  <si>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</si>
  <si>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</si>
  <si>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</si>
  <si>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</si>
  <si>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</si>
  <si>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</si>
  <si>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</si>
  <si>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</si>
  <si>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</si>
  <si>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</si>
  <si>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</si>
  <si>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</si>
  <si>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</si>
  <si>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</si>
  <si>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</si>
  <si>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</si>
  <si>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</si>
  <si>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</si>
  <si>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</si>
  <si>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</si>
  <si>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</si>
  <si>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</si>
  <si>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</si>
  <si>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</si>
  <si>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</si>
  <si>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</si>
  <si>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</si>
  <si>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</si>
  <si>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</si>
  <si>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</si>
  <si>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</si>
  <si>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</si>
  <si>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</si>
  <si>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</si>
  <si>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</si>
  <si>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</si>
  <si>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</si>
  <si>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</si>
  <si>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</si>
  <si>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</si>
  <si>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</si>
  <si>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</si>
  <si>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</si>
  <si>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</si>
  <si>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</si>
  <si>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</si>
  <si>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</si>
  <si>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</si>
  <si>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</si>
  <si>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</si>
  <si>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</si>
  <si>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</si>
  <si>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</si>
  <si>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</si>
  <si>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</si>
  <si>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</si>
  <si>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</si>
  <si>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</si>
  <si>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</si>
  <si>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</si>
  <si>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</si>
  <si>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</si>
  <si>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</si>
  <si>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</si>
  <si>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</si>
  <si>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</si>
  <si>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</si>
  <si>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</si>
  <si>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</si>
  <si>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</si>
  <si>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</si>
  <si>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</si>
  <si>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</si>
  <si>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</si>
  <si>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</si>
  <si>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</si>
  <si>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</si>
  <si>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</si>
  <si>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</si>
  <si>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</si>
  <si>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</si>
  <si>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</si>
  <si>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</si>
  <si>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</si>
  <si>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</si>
  <si>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</si>
  <si>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</si>
  <si>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</si>
  <si>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</si>
  <si>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</si>
  <si>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</si>
  <si>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</si>
  <si>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</si>
  <si>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</si>
  <si>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</si>
  <si>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</si>
  <si>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</si>
  <si>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</si>
  <si>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</si>
  <si>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</si>
  <si>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</si>
  <si>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</si>
  <si>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</si>
  <si>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</si>
  <si>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</si>
  <si>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</si>
  <si>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</si>
  <si>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</si>
  <si>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</si>
  <si>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</si>
  <si>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</si>
  <si>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</si>
  <si>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</si>
  <si>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</si>
  <si>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</si>
  <si>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</si>
  <si>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</si>
  <si>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</si>
  <si>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</si>
  <si>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</si>
  <si>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</si>
  <si>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</si>
  <si>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</si>
  <si>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</si>
  <si>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</si>
  <si>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</si>
  <si>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</si>
  <si>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</si>
  <si>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</si>
  <si>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</si>
  <si>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</si>
  <si>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</si>
  <si>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</si>
  <si>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</si>
  <si>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</si>
  <si>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</si>
  <si>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</si>
  <si>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</si>
  <si>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</si>
  <si>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</si>
  <si>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</si>
  <si>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</si>
  <si>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</si>
  <si>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</si>
  <si>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</si>
  <si>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</si>
  <si>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</si>
  <si>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</si>
  <si>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</si>
  <si>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</si>
  <si>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</si>
  <si>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</si>
  <si>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</si>
  <si>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</si>
  <si>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</si>
  <si>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</si>
  <si>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</si>
  <si>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</si>
  <si>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</si>
  <si>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</si>
  <si>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</si>
  <si>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</si>
  <si>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</si>
  <si>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</si>
  <si>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</si>
  <si>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</si>
  <si>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</si>
  <si>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</si>
  <si>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</si>
  <si>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</si>
  <si>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</si>
  <si>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</si>
  <si>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</si>
  <si>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</si>
  <si>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</si>
  <si>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</si>
  <si>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</si>
  <si>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</si>
  <si>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</si>
  <si>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</si>
  <si>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</si>
  <si>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</si>
  <si>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</si>
  <si>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</si>
  <si>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</si>
  <si>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</si>
  <si>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</si>
  <si>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</si>
  <si>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</si>
  <si>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</si>
  <si>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</si>
  <si>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</si>
  <si>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</si>
  <si>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</si>
  <si>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</si>
  <si>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</si>
  <si>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</si>
  <si>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</si>
  <si>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</si>
  <si>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</si>
  <si>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</si>
  <si>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</si>
  <si>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</si>
  <si>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</si>
  <si>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</si>
  <si>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</si>
  <si>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</si>
  <si>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</si>
  <si>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</si>
  <si>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</si>
  <si>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</si>
  <si>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</si>
  <si>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</si>
  <si>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</si>
  <si>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</si>
  <si>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</si>
  <si>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</si>
  <si>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</si>
  <si>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</si>
  <si>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</si>
  <si>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</si>
  <si>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</si>
  <si>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</si>
  <si>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</si>
  <si>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</si>
  <si>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</si>
  <si>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</si>
  <si>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</si>
  <si>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</si>
  <si>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</si>
  <si>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</si>
  <si>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</si>
  <si>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</si>
  <si>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</si>
  <si>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</si>
  <si>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</si>
  <si>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</si>
  <si>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</si>
  <si>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</si>
  <si>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</si>
  <si>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</si>
  <si>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</si>
  <si>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</si>
  <si>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</si>
  <si>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</si>
  <si>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</si>
  <si>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</si>
  <si>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</si>
  <si>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</si>
  <si>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</si>
  <si>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</si>
  <si>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</si>
  <si>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</si>
  <si>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</si>
  <si>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</si>
  <si>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</si>
  <si>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</si>
  <si>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</si>
  <si>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</si>
  <si>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</si>
  <si>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</si>
  <si>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</si>
  <si>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</si>
  <si>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</si>
  <si>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</si>
  <si>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</si>
  <si>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</si>
  <si>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</si>
  <si>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</si>
  <si>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</si>
  <si>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</si>
  <si>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</si>
  <si>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</si>
  <si>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</si>
  <si>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</si>
  <si>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</si>
  <si>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</si>
  <si>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</si>
  <si>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</si>
  <si>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</si>
  <si>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</si>
  <si>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</si>
  <si>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</si>
  <si>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</si>
  <si>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</si>
  <si>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</si>
  <si>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</si>
  <si>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</si>
  <si>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</si>
  <si>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</si>
  <si>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</si>
  <si>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</si>
  <si>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</si>
  <si>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</si>
  <si>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</si>
  <si>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</si>
  <si>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</si>
  <si>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</si>
  <si>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</si>
  <si>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</si>
  <si>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</si>
  <si>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</si>
  <si>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</si>
  <si>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</si>
  <si>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</si>
  <si>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</si>
  <si>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</si>
  <si>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</si>
  <si>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</si>
  <si>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</si>
  <si>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</si>
  <si>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</si>
  <si>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</si>
  <si>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</si>
  <si>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</si>
  <si>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</si>
  <si>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</si>
  <si>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</si>
  <si>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</si>
  <si>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</si>
  <si>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</si>
  <si>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</si>
  <si>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</si>
  <si>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</si>
  <si>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</si>
  <si>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</si>
  <si>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</si>
  <si>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</si>
  <si>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</si>
  <si>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</si>
  <si>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</si>
  <si>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</si>
  <si>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</si>
  <si>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</si>
  <si>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</si>
  <si>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</si>
  <si>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</si>
  <si>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</si>
  <si>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</si>
  <si>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</si>
  <si>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</si>
  <si>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</si>
  <si>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</si>
  <si>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</si>
  <si>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</si>
  <si>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</si>
  <si>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</si>
  <si>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</si>
  <si>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</si>
  <si>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</si>
  <si>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</si>
  <si>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</si>
  <si>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</si>
  <si>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</si>
  <si>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</si>
  <si>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</si>
  <si>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</si>
  <si>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</si>
  <si>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</si>
  <si>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</si>
  <si>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</si>
  <si>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</si>
  <si>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</si>
  <si>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</si>
  <si>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</si>
  <si>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</si>
  <si>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</si>
  <si>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</si>
  <si>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</si>
  <si>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</si>
  <si>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</si>
  <si>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</si>
  <si>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</si>
  <si>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</si>
  <si>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</si>
  <si>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</si>
  <si>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</si>
  <si>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</si>
  <si>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</si>
  <si>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</si>
  <si>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</si>
  <si>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</si>
  <si>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</si>
  <si>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</si>
  <si>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</si>
  <si>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</si>
  <si>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</si>
  <si>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</si>
  <si>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</si>
  <si>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</si>
  <si>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</si>
  <si>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</si>
  <si>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</si>
  <si>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</si>
  <si>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</si>
  <si>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</si>
  <si>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</si>
  <si>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</si>
  <si>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</si>
  <si>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</si>
  <si>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</si>
  <si>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</si>
  <si>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</si>
  <si>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</si>
  <si>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</si>
  <si>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</si>
  <si>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</si>
  <si>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</si>
  <si>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</si>
  <si>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</si>
  <si>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</si>
  <si>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</si>
  <si>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</si>
  <si>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</si>
  <si>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</si>
  <si>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</si>
  <si>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</si>
  <si>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</si>
  <si>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</si>
  <si>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</si>
  <si>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</si>
  <si>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</si>
  <si>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</si>
  <si>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</si>
  <si>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</si>
  <si>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</si>
  <si>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</si>
  <si>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</si>
  <si>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</si>
  <si>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</si>
  <si>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</si>
  <si>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</si>
  <si>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</si>
  <si>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</si>
  <si>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</si>
  <si>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</si>
  <si>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</si>
  <si>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</si>
  <si>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</si>
  <si>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</si>
  <si>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</si>
  <si>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</si>
  <si>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</si>
  <si>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</si>
  <si>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</si>
  <si>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</si>
  <si>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</si>
  <si>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</si>
  <si>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</si>
  <si>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</si>
  <si>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</si>
  <si>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</si>
  <si>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</si>
  <si>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</si>
  <si>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</si>
  <si>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</si>
  <si>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</si>
  <si>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</si>
  <si>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</si>
  <si>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</si>
  <si>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</si>
  <si>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</si>
  <si>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</si>
  <si>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</si>
  <si>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</si>
  <si>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</si>
  <si>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</si>
  <si>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</si>
  <si>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</si>
  <si>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</si>
  <si>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</si>
  <si>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</si>
  <si>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</si>
  <si>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</si>
  <si>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</si>
  <si>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</si>
  <si>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</si>
  <si>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</si>
  <si>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</si>
  <si>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</si>
  <si>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</si>
  <si>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</si>
  <si>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</si>
  <si>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</si>
  <si>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</si>
  <si>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</si>
  <si>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</si>
  <si>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</si>
  <si>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</si>
  <si>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</si>
  <si>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</si>
  <si>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</si>
  <si>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</si>
  <si>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</si>
  <si>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</si>
  <si>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</si>
  <si>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</si>
  <si>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</si>
  <si>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</si>
  <si>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</si>
  <si>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</si>
  <si>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</si>
  <si>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</si>
  <si>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</si>
  <si>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</si>
  <si>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</si>
  <si>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</si>
  <si>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</si>
  <si>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</si>
  <si>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</si>
  <si>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</si>
  <si>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</si>
  <si>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</si>
  <si>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</si>
  <si>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</si>
  <si>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</si>
  <si>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</si>
  <si>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</si>
  <si>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</si>
  <si>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</si>
  <si>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</si>
  <si>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</si>
  <si>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</si>
  <si>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</si>
  <si>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</si>
  <si>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</si>
  <si>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</si>
  <si>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</si>
  <si>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</si>
  <si>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</si>
  <si>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</si>
  <si>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</si>
  <si>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</si>
  <si>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</si>
  <si>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</si>
  <si>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</si>
  <si>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</si>
  <si>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</si>
  <si>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</si>
  <si>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</si>
  <si>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</si>
  <si>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</si>
  <si>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</si>
  <si>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</si>
  <si>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</si>
  <si>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</si>
  <si>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</si>
  <si>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</si>
  <si>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</si>
  <si>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</si>
  <si>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</si>
  <si>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</si>
  <si>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</si>
  <si>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</si>
  <si>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</si>
  <si>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</si>
  <si>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</si>
  <si>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</si>
  <si>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</si>
  <si>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</si>
  <si>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</si>
  <si>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</si>
  <si>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</si>
  <si>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</si>
  <si>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</si>
  <si>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</si>
  <si>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</si>
  <si>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</si>
  <si>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</si>
  <si>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</si>
  <si>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</si>
  <si>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</si>
  <si>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</si>
  <si>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</si>
  <si>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</si>
  <si>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</si>
  <si>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</si>
  <si>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</si>
  <si>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</si>
  <si>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</si>
  <si>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</si>
  <si>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</si>
  <si>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</si>
  <si>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</si>
  <si>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</si>
  <si>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</si>
  <si>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</si>
  <si>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</si>
  <si>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</si>
  <si>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</si>
  <si>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</si>
  <si>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</si>
  <si>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</si>
  <si>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</si>
  <si>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</si>
  <si>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</si>
  <si>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</si>
  <si>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</si>
  <si>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</si>
  <si>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</si>
  <si>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</si>
  <si>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</si>
  <si>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</si>
  <si>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</si>
  <si>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</si>
  <si>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</si>
  <si>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</si>
  <si>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</si>
  <si>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</si>
  <si>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</si>
  <si>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</si>
  <si>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</si>
  <si>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</si>
  <si>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</si>
  <si>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</si>
  <si>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</si>
  <si>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</si>
  <si>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</si>
  <si>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</si>
  <si>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</si>
  <si>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</si>
  <si>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</si>
  <si>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</si>
  <si>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</si>
  <si>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</si>
  <si>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</si>
  <si>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</si>
  <si>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</si>
  <si>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</si>
  <si>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</si>
  <si>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</si>
  <si>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</si>
  <si>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</si>
  <si>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</si>
  <si>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</si>
  <si>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</si>
  <si>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</si>
  <si>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</si>
  <si>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</si>
  <si>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</si>
  <si>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</si>
  <si>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</si>
  <si>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</si>
  <si>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</si>
  <si>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</si>
  <si>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</si>
  <si>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</si>
  <si>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</si>
  <si>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</si>
  <si>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</si>
  <si>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</si>
  <si>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</si>
  <si>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</si>
  <si>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</si>
  <si>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</si>
  <si>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</si>
  <si>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</si>
  <si>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</si>
  <si>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</si>
  <si>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</si>
  <si>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</si>
  <si>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</si>
  <si>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</si>
  <si>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</si>
  <si>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</si>
  <si>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</si>
  <si>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</si>
  <si>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</si>
  <si>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</si>
  <si>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</si>
  <si>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</si>
  <si>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</si>
  <si>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</si>
  <si>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</si>
  <si>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</si>
  <si>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</si>
  <si>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</si>
  <si>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</si>
  <si>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</si>
  <si>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</si>
  <si>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</si>
  <si>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</si>
  <si>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</si>
  <si>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</si>
  <si>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</si>
  <si>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</si>
  <si>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</si>
  <si>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</si>
  <si>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</si>
  <si>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</si>
  <si>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</si>
  <si>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</si>
  <si>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</si>
  <si>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</si>
  <si>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</si>
  <si>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</si>
  <si>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</si>
  <si>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</si>
  <si>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</si>
  <si>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</si>
  <si>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</si>
  <si>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</si>
  <si>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</si>
  <si>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</si>
  <si>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</si>
  <si>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</si>
  <si>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</si>
  <si>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</si>
  <si>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</si>
  <si>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</si>
  <si>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</si>
  <si>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</si>
  <si>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</si>
  <si>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</si>
  <si>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</si>
  <si>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</si>
  <si>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</si>
  <si>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</si>
  <si>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</si>
  <si>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</si>
  <si>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</si>
  <si>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</si>
  <si>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</si>
  <si>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</si>
  <si>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</si>
  <si>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</si>
  <si>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</si>
  <si>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</si>
  <si>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</si>
  <si>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</si>
  <si>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</si>
  <si>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</si>
  <si>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</si>
  <si>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</si>
  <si>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</si>
  <si>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</si>
  <si>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</si>
  <si>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</si>
  <si>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</si>
  <si>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</si>
  <si>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</si>
  <si>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</si>
  <si>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</si>
  <si>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</si>
  <si>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</si>
  <si>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</si>
  <si>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</si>
  <si>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</si>
  <si>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</si>
  <si>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</si>
  <si>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</si>
  <si>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</si>
  <si>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</si>
  <si>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</si>
  <si>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</si>
  <si>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</si>
  <si>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</si>
  <si>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</si>
  <si>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</si>
  <si>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</si>
  <si>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</si>
  <si>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</si>
  <si>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</si>
  <si>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</si>
  <si>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</si>
  <si>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</si>
  <si>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</si>
  <si>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</si>
  <si>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</si>
  <si>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</si>
  <si>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</si>
  <si>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</si>
  <si>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</si>
  <si>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</si>
  <si>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</si>
  <si>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</si>
  <si>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</si>
  <si>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</si>
  <si>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</si>
  <si>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</si>
  <si>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</si>
  <si>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</si>
  <si>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</si>
  <si>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</si>
  <si>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</si>
  <si>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</si>
  <si>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</si>
  <si>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</si>
  <si>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</si>
  <si>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</si>
  <si>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</si>
  <si>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</si>
  <si>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</si>
  <si>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</si>
  <si>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</si>
  <si>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</si>
  <si>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</si>
  <si>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</si>
  <si>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</si>
  <si>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</si>
  <si>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</si>
  <si>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</si>
  <si>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</si>
  <si>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</si>
  <si>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</si>
  <si>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</si>
  <si>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</si>
  <si>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</si>
  <si>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</si>
  <si>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</si>
  <si>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</si>
  <si>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</si>
  <si>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</si>
  <si>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</si>
  <si>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</si>
  <si>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</si>
  <si>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</si>
  <si>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</si>
  <si>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</si>
  <si>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</si>
  <si>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</si>
  <si>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</si>
  <si>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</si>
  <si>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</si>
  <si>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</si>
  <si>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</si>
  <si>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</si>
  <si>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</si>
  <si>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</si>
  <si>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</si>
  <si>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</si>
  <si>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</si>
  <si>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</si>
  <si>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</si>
  <si>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</si>
  <si>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</si>
  <si>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</si>
  <si>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</si>
  <si>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</si>
  <si>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</si>
  <si>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</si>
  <si>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</si>
  <si>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</si>
  <si>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</si>
  <si>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</si>
  <si>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</si>
  <si>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</si>
  <si>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</si>
  <si>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</si>
  <si>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</si>
  <si>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</si>
  <si>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</si>
  <si>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</si>
  <si>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</si>
  <si>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</si>
  <si>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</si>
  <si>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</si>
  <si>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</si>
  <si>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</si>
  <si>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</si>
  <si>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</si>
  <si>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</si>
  <si>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</si>
  <si>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</si>
  <si>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</si>
  <si>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</si>
  <si>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</si>
  <si>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</si>
  <si>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</si>
  <si>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</si>
  <si>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</si>
  <si>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</si>
  <si>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</si>
  <si>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</si>
  <si>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</si>
  <si>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</si>
  <si>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</si>
  <si>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</si>
  <si>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</si>
  <si>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</si>
  <si>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</si>
  <si>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</si>
  <si>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</si>
  <si>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</si>
  <si>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</si>
  <si>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</si>
  <si>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</si>
  <si>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</si>
  <si>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</si>
  <si>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</si>
  <si>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</si>
  <si>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</si>
  <si>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</si>
  <si>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</si>
  <si>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</si>
  <si>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</si>
  <si>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</si>
  <si>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</si>
  <si>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</si>
  <si>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</si>
  <si>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</si>
  <si>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</si>
  <si>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</si>
  <si>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</si>
  <si>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</si>
  <si>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</si>
  <si>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</si>
  <si>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</si>
  <si>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</si>
  <si>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</si>
  <si>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</si>
  <si>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</si>
  <si>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</si>
  <si>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</si>
  <si>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</si>
  <si>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</si>
  <si>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</si>
  <si>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</si>
  <si>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</si>
  <si>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</si>
  <si>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</si>
  <si>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</si>
  <si>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</si>
  <si>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</si>
  <si>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</si>
  <si>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</si>
  <si>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</si>
  <si>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</si>
  <si>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</si>
  <si>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</si>
  <si>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</si>
  <si>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</si>
  <si>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</si>
  <si>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</si>
  <si>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</si>
  <si>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</si>
  <si>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</si>
  <si>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</si>
  <si>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</si>
  <si>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</si>
  <si>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</si>
  <si>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</si>
  <si>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</si>
  <si>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</si>
  <si>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</si>
  <si>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</si>
  <si>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</si>
  <si>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</si>
  <si>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</si>
  <si>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</si>
  <si>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</si>
  <si>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</si>
  <si>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</si>
  <si>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</si>
  <si>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</si>
  <si>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</si>
  <si>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</si>
  <si>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</si>
  <si>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</si>
  <si>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</si>
  <si>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</si>
  <si>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</si>
  <si>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</si>
  <si>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</si>
  <si>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</si>
  <si>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</si>
  <si>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</si>
  <si>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</si>
  <si>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</si>
  <si>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</si>
  <si>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</si>
  <si>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</si>
  <si>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</si>
  <si>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</si>
  <si>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</si>
  <si>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</si>
  <si>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</si>
  <si>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</si>
  <si>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</si>
  <si>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</si>
  <si>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</si>
  <si>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</si>
  <si>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</si>
  <si>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</si>
  <si>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</si>
  <si>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</si>
  <si>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</si>
  <si>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</si>
  <si>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</si>
  <si>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</si>
  <si>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</si>
  <si>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</si>
  <si>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</si>
  <si>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</si>
  <si>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</si>
  <si>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</si>
  <si>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</si>
  <si>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</si>
  <si>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</si>
  <si>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</si>
  <si>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</si>
  <si>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</si>
  <si>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</si>
  <si>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</si>
  <si>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</si>
  <si>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</si>
  <si>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</si>
  <si>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</si>
  <si>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</si>
  <si>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</si>
  <si>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</si>
  <si>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</si>
  <si>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</si>
  <si>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</si>
  <si>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</si>
  <si>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</si>
  <si>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</si>
  <si>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</si>
  <si>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</si>
  <si>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</si>
  <si>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</si>
  <si>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</si>
  <si>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</si>
  <si>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</si>
  <si>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</si>
  <si>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</si>
  <si>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</si>
  <si>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</si>
  <si>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</si>
  <si>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</si>
  <si>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</si>
  <si>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</si>
  <si>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</si>
  <si>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</si>
  <si>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</si>
  <si>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</si>
  <si>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</si>
  <si>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</si>
  <si>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</si>
  <si>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</si>
  <si>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</si>
  <si>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</si>
  <si>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</si>
  <si>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</si>
  <si>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</si>
  <si>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</si>
  <si>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</si>
  <si>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</si>
  <si>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</si>
  <si>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</si>
  <si>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</si>
  <si>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</si>
  <si>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</si>
  <si>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</si>
  <si>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</si>
  <si>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</si>
  <si>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</si>
  <si>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</si>
  <si>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</si>
  <si>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</si>
  <si>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</si>
  <si>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</si>
  <si>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</si>
  <si>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</si>
  <si>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</si>
  <si>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</si>
  <si>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</si>
  <si>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</si>
  <si>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</si>
  <si>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</si>
  <si>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</si>
  <si>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</si>
  <si>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</si>
  <si>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</si>
  <si>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</si>
  <si>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</si>
  <si>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</si>
  <si>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</si>
  <si>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</si>
  <si>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</si>
  <si>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</si>
  <si>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</si>
  <si>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</si>
  <si>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</si>
  <si>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</si>
  <si>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</si>
  <si>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</si>
  <si>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</si>
  <si>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</si>
  <si>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</si>
  <si>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</si>
  <si>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</si>
  <si>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</si>
  <si>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</si>
  <si>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</si>
  <si>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</si>
  <si>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</si>
  <si>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</si>
  <si>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</si>
  <si>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</si>
  <si>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</si>
  <si>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</si>
  <si>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</si>
  <si>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</si>
  <si>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</si>
  <si>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</si>
  <si>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</si>
  <si>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</si>
  <si>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</si>
  <si>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</si>
  <si>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</si>
  <si>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</si>
  <si>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</si>
  <si>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</si>
  <si>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</si>
  <si>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</si>
  <si>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</si>
  <si>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</si>
  <si>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</si>
  <si>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</si>
  <si>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</si>
  <si>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</si>
  <si>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</si>
  <si>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</si>
  <si>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</si>
  <si>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</si>
  <si>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</si>
  <si>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</si>
  <si>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</si>
  <si>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</si>
  <si>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</si>
  <si>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</si>
  <si>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</si>
  <si>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</si>
  <si>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</si>
  <si>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</si>
  <si>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</si>
  <si>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</si>
  <si>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</si>
  <si>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</si>
  <si>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</si>
  <si>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</si>
  <si>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</si>
  <si>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</si>
  <si>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</si>
  <si>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</si>
  <si>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</si>
  <si>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</si>
  <si>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</si>
  <si>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</si>
  <si>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</si>
  <si>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</si>
  <si>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</si>
  <si>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</si>
  <si>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</si>
  <si>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</si>
  <si>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</si>
  <si>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</si>
  <si>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</si>
  <si>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</si>
  <si>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</si>
  <si>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</si>
  <si>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</si>
  <si>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</si>
  <si>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</si>
  <si>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</si>
  <si>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</si>
  <si>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</si>
  <si>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</si>
  <si>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</si>
  <si>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</si>
  <si>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</si>
  <si>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</si>
  <si>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</si>
  <si>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</si>
  <si>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</si>
  <si>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</si>
  <si>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</si>
  <si>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</si>
  <si>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</si>
  <si>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</si>
  <si>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</si>
  <si>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</si>
  <si>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</si>
  <si>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</si>
  <si>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</si>
  <si>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</si>
  <si>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</si>
  <si>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</si>
  <si>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</si>
  <si>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</si>
  <si>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</si>
  <si>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</si>
  <si>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</si>
  <si>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</si>
  <si>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</si>
  <si>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</si>
  <si>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</si>
  <si>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</si>
  <si>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</si>
  <si>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</si>
  <si>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</si>
  <si>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</si>
  <si>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</si>
  <si>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</si>
  <si>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</si>
  <si>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</si>
  <si>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</si>
  <si>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</si>
  <si>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</si>
  <si>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</si>
  <si>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</si>
  <si>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</si>
  <si>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</si>
  <si>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</si>
  <si>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</si>
  <si>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</si>
  <si>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</si>
  <si>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</si>
  <si>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</si>
  <si>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</si>
  <si>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</si>
  <si>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</si>
  <si>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</si>
  <si>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</si>
  <si>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</si>
  <si>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</si>
  <si>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</si>
  <si>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</si>
  <si>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</si>
  <si>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</si>
  <si>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</si>
  <si>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</si>
  <si>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</si>
  <si>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</si>
  <si>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</si>
  <si>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</si>
  <si>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</si>
  <si>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</si>
  <si>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</si>
  <si>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</si>
  <si>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</si>
  <si>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</si>
  <si>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</si>
  <si>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</si>
  <si>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</si>
  <si>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</si>
  <si>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</si>
  <si>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</si>
  <si>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</si>
  <si>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</si>
  <si>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</si>
  <si>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</si>
  <si>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</si>
  <si>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</si>
  <si>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</si>
  <si>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</si>
  <si>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</si>
  <si>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</si>
  <si>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</si>
  <si>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</si>
  <si>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</si>
  <si>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</si>
  <si>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</si>
  <si>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</si>
  <si>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</si>
  <si>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</si>
  <si>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</si>
  <si>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</si>
  <si>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</si>
  <si>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</si>
  <si>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</si>
  <si>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</si>
  <si>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</si>
  <si>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</si>
  <si>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</si>
  <si>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</si>
  <si>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</si>
  <si>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</si>
  <si>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</si>
  <si>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</si>
  <si>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</si>
  <si>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</si>
  <si>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</si>
  <si>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</si>
  <si>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</si>
  <si>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</si>
  <si>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</si>
  <si>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</si>
  <si>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</si>
  <si>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</si>
  <si>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</si>
  <si>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</si>
  <si>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</si>
  <si>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</si>
  <si>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</si>
  <si>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</si>
  <si>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</si>
  <si>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</si>
  <si>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</si>
  <si>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</si>
  <si>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</si>
  <si>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</si>
  <si>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</si>
  <si>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</si>
  <si>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</si>
  <si>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</si>
  <si>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</si>
  <si>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</si>
  <si>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</si>
  <si>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</si>
  <si>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</si>
  <si>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</si>
  <si>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</si>
  <si>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</si>
  <si>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</si>
  <si>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</si>
  <si>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</si>
  <si>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</si>
  <si>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</si>
  <si>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</si>
  <si>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</si>
  <si>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</si>
  <si>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</si>
  <si>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</si>
  <si>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</si>
  <si>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</si>
  <si>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</si>
  <si>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</si>
  <si>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</si>
  <si>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</si>
  <si>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</si>
  <si>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</si>
  <si>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</si>
  <si>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</si>
  <si>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</si>
  <si>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</si>
  <si>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</si>
  <si>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</si>
  <si>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</si>
  <si>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</si>
  <si>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</si>
  <si>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</si>
  <si>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</si>
  <si>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</si>
  <si>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</si>
  <si>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</si>
  <si>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</si>
  <si>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</si>
  <si>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</si>
  <si>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</si>
  <si>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</si>
  <si>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</si>
  <si>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</si>
  <si>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</si>
  <si>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</si>
  <si>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</si>
  <si>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</si>
  <si>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</si>
  <si>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</si>
  <si>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</si>
  <si>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</si>
  <si>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</si>
  <si>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</si>
  <si>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</si>
  <si>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</si>
  <si>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</si>
  <si>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</si>
  <si>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</si>
  <si>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</si>
  <si>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</si>
  <si>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</si>
  <si>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</si>
  <si>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</si>
  <si>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</si>
  <si>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</si>
  <si>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</si>
  <si>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</si>
  <si>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</si>
  <si>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</si>
  <si>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</si>
  <si>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</si>
  <si>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</si>
  <si>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</si>
  <si>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</si>
  <si>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</si>
  <si>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</si>
  <si>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</si>
  <si>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</si>
  <si>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</si>
  <si>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</si>
  <si>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</si>
  <si>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</si>
  <si>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</si>
  <si>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</si>
  <si>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</si>
  <si>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</si>
  <si>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</si>
  <si>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</si>
  <si>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</si>
  <si>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</si>
  <si>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</si>
  <si>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</si>
  <si>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</si>
  <si>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</si>
  <si>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</si>
  <si>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</si>
  <si>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</si>
  <si>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</si>
  <si>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</si>
  <si>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</si>
  <si>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</si>
  <si>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</si>
  <si>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</si>
  <si>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</si>
  <si>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</si>
  <si>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</si>
  <si>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</si>
  <si>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</si>
  <si>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</si>
  <si>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</si>
  <si>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</si>
  <si>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</si>
  <si>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</si>
  <si>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</si>
  <si>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</si>
  <si>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</si>
  <si>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</si>
  <si>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</si>
  <si>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</si>
  <si>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</si>
  <si>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</si>
  <si>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</si>
  <si>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</si>
  <si>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</si>
  <si>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</si>
  <si>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</si>
  <si>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</si>
  <si>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</si>
  <si>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</si>
  <si>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</si>
  <si>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</si>
  <si>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</si>
  <si>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</si>
  <si>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</si>
  <si>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</si>
  <si>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</si>
  <si>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</si>
  <si>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</si>
  <si>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</si>
  <si>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</si>
  <si>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</si>
  <si>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</si>
  <si>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</si>
  <si>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</si>
  <si>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</si>
  <si>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</si>
  <si>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</si>
  <si>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</si>
  <si>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</si>
  <si>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</si>
  <si>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</si>
  <si>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</si>
  <si>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</si>
  <si>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</si>
  <si>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</si>
  <si>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</si>
  <si>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</si>
  <si>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</si>
  <si>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</si>
  <si>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</si>
  <si>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</si>
  <si>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</si>
  <si>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</si>
  <si>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</si>
  <si>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</si>
  <si>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</si>
  <si>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</si>
  <si>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</si>
  <si>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</si>
  <si>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</si>
  <si>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</si>
  <si>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</si>
  <si>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</si>
  <si>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</si>
  <si>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</si>
  <si>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</si>
  <si>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</si>
  <si>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</si>
  <si>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</si>
  <si>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</si>
  <si>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</si>
  <si>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</si>
  <si>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</si>
  <si>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</si>
  <si>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</si>
  <si>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</si>
  <si>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</si>
  <si>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</si>
  <si>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</si>
  <si>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</si>
  <si>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</si>
  <si>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</si>
  <si>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</si>
  <si>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</si>
  <si>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</si>
  <si>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</si>
  <si>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</si>
  <si>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</si>
  <si>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</si>
  <si>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</si>
  <si>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</si>
  <si>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</si>
  <si>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</si>
  <si>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</si>
  <si>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</si>
  <si>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</si>
  <si>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</si>
  <si>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</si>
  <si>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</si>
  <si>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</si>
  <si>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</si>
  <si>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</si>
  <si>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</si>
  <si>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</si>
  <si>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</si>
  <si>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</si>
  <si>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</si>
  <si>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</si>
  <si>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</si>
  <si>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</si>
  <si>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</si>
  <si>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</si>
  <si>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</si>
  <si>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</si>
  <si>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</si>
  <si>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</si>
  <si>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</si>
  <si>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</si>
  <si>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</si>
  <si>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</si>
  <si>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</si>
  <si>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</si>
  <si>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</si>
  <si>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</si>
  <si>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</si>
  <si>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</si>
  <si>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</si>
  <si>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</si>
  <si>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</si>
  <si>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</si>
  <si>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</si>
  <si>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</si>
  <si>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</si>
  <si>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</si>
  <si>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</si>
  <si>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</si>
  <si>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</si>
  <si>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</si>
  <si>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</si>
  <si>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</si>
  <si>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</si>
  <si>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</si>
  <si>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</si>
  <si>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</si>
  <si>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</si>
  <si>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</si>
  <si>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</si>
  <si>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</si>
  <si>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</si>
  <si>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</si>
  <si>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</si>
  <si>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</si>
  <si>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</si>
  <si>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</si>
  <si>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</si>
  <si>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</si>
  <si>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</si>
  <si>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</si>
  <si>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</si>
  <si>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</si>
  <si>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</si>
  <si>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</si>
  <si>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</si>
  <si>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</si>
  <si>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</si>
  <si>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</si>
  <si>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</si>
  <si>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</si>
  <si>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</si>
  <si>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</si>
  <si>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</si>
  <si>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</si>
  <si>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</si>
  <si>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</si>
  <si>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</si>
  <si>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</si>
  <si>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</si>
  <si>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</si>
  <si>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</si>
  <si>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</si>
  <si>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</si>
  <si>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</si>
  <si>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</si>
  <si>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</si>
  <si>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</si>
  <si>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</si>
  <si>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</si>
  <si>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</si>
  <si>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</si>
  <si>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</si>
  <si>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</si>
  <si>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</si>
  <si>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</si>
  <si>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</si>
  <si>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</si>
  <si>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</si>
  <si>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</si>
  <si>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</si>
  <si>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</si>
  <si>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</si>
  <si>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</si>
  <si>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</si>
  <si>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</si>
  <si>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</si>
  <si>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</si>
  <si>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</si>
  <si>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</si>
  <si>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</si>
  <si>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</si>
  <si>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</si>
  <si>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</si>
  <si>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</si>
  <si>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</si>
  <si>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</si>
  <si>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</si>
  <si>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</si>
  <si>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</si>
  <si>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</si>
  <si>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</si>
  <si>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</si>
  <si>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</si>
  <si>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</si>
  <si>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</si>
  <si>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</si>
  <si>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</si>
  <si>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</si>
  <si>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</si>
  <si>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</si>
  <si>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</si>
  <si>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</si>
  <si>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</si>
  <si>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</si>
  <si>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</si>
  <si>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</si>
  <si>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</si>
  <si>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</si>
  <si>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</si>
  <si>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</si>
  <si>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</si>
  <si>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</si>
  <si>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</si>
  <si>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</si>
  <si>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</si>
  <si>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</si>
  <si>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</si>
  <si>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</si>
  <si>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</si>
  <si>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</si>
  <si>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</si>
  <si>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</si>
  <si>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</si>
  <si>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</si>
  <si>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</si>
  <si>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</si>
  <si>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</si>
  <si>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</si>
  <si>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</si>
  <si>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</si>
  <si>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</si>
  <si>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</si>
  <si>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</si>
  <si>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</si>
  <si>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</si>
  <si>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</si>
  <si>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</si>
  <si>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</si>
  <si>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</si>
  <si>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</si>
  <si>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</si>
  <si>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</si>
  <si>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</si>
  <si>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</si>
  <si>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</si>
  <si>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</si>
  <si>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</si>
  <si>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</si>
  <si>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</si>
  <si>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</si>
  <si>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</si>
  <si>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</si>
  <si>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</si>
  <si>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</si>
  <si>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</si>
  <si>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</si>
  <si>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</si>
  <si>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</si>
  <si>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</si>
  <si>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</si>
  <si>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</si>
  <si>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</si>
  <si>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</si>
  <si>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</si>
  <si>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</si>
  <si>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</si>
  <si>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</si>
  <si>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</si>
  <si>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</si>
  <si>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</si>
  <si>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</si>
  <si>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</si>
  <si>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</si>
  <si>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</si>
  <si>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</si>
  <si>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</si>
  <si>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</si>
  <si>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</si>
  <si>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</si>
  <si>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</si>
  <si>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</si>
  <si>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</si>
  <si>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</si>
  <si>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</si>
  <si>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</si>
  <si>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</si>
  <si>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</si>
  <si>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</si>
  <si>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</si>
  <si>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</si>
  <si>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</si>
  <si>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</si>
  <si>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</si>
  <si>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</si>
  <si>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</si>
  <si>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</si>
  <si>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</si>
  <si>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</si>
  <si>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</si>
  <si>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</si>
  <si>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</si>
  <si>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</si>
  <si>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</si>
  <si>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</si>
  <si>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</si>
  <si>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</si>
  <si>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</si>
  <si>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</si>
  <si>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</si>
  <si>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</si>
  <si>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</si>
  <si>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</si>
  <si>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</si>
  <si>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</si>
  <si>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</si>
  <si>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</si>
  <si>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</si>
  <si>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</si>
  <si>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</si>
  <si>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</si>
  <si>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</si>
  <si>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</si>
  <si>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</si>
  <si>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</si>
  <si>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</si>
  <si>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</si>
  <si>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</si>
  <si>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</si>
  <si>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</si>
  <si>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</si>
  <si>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</si>
  <si>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</si>
  <si>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</si>
  <si>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</si>
  <si>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</si>
  <si>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</si>
  <si>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</si>
  <si>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</si>
  <si>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</si>
  <si>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</si>
  <si>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</si>
  <si>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</si>
  <si>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</si>
  <si>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</si>
  <si>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</si>
  <si>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</si>
  <si>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</si>
  <si>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</si>
  <si>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</si>
  <si>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</si>
  <si>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</si>
  <si>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</si>
  <si>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</si>
  <si>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</si>
  <si>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</si>
  <si>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</si>
  <si>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</si>
  <si>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</si>
  <si>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</si>
  <si>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</si>
  <si>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</si>
  <si>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</si>
  <si>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</si>
  <si>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</si>
  <si>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</si>
  <si>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</si>
  <si>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</si>
  <si>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</si>
  <si>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</si>
  <si>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</si>
  <si>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</si>
  <si>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</si>
  <si>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</si>
  <si>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</si>
  <si>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</si>
  <si>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</si>
  <si>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</si>
  <si>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</si>
  <si>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</si>
  <si>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</si>
  <si>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</si>
  <si>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</si>
  <si>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</si>
  <si>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</si>
  <si>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</si>
  <si>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</si>
  <si>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</si>
  <si>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</si>
  <si>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</si>
  <si>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</si>
  <si>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</si>
  <si>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</si>
  <si>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</si>
  <si>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</si>
  <si>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</si>
  <si>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</si>
  <si>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</si>
  <si>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</si>
  <si>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</si>
  <si>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</si>
  <si>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</si>
  <si>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</si>
  <si>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</si>
  <si>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</si>
  <si>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</si>
  <si>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</si>
  <si>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</si>
  <si>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</si>
  <si>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</si>
  <si>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</si>
  <si>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</si>
  <si>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</si>
  <si>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</si>
  <si>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</si>
  <si>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</si>
  <si>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</si>
  <si>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</si>
  <si>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</si>
  <si>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</si>
  <si>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</si>
  <si>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</si>
  <si>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</si>
  <si>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</si>
  <si>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</si>
  <si>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</si>
  <si>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</si>
  <si>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</si>
  <si>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</si>
  <si>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</si>
  <si>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</si>
  <si>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</si>
  <si>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</si>
  <si>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</si>
  <si>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</si>
  <si>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</si>
  <si>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</si>
  <si>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</si>
  <si>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</si>
  <si>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</si>
  <si>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</si>
  <si>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</si>
  <si>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</si>
  <si>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</si>
  <si>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</si>
  <si>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</si>
  <si>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</si>
  <si>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</si>
  <si>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</si>
  <si>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</si>
  <si>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</si>
  <si>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</si>
  <si>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</si>
  <si>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</si>
  <si>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</si>
  <si>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</si>
  <si>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</si>
  <si>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</si>
  <si>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</si>
  <si>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</si>
  <si>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</si>
  <si>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</si>
  <si>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</si>
  <si>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</si>
  <si>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</si>
  <si>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</si>
  <si>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</si>
  <si>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</si>
  <si>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</si>
  <si>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</si>
  <si>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</si>
  <si>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</si>
  <si>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</si>
  <si>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</si>
  <si>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</si>
  <si>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</si>
  <si>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</si>
  <si>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</si>
  <si>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</si>
  <si>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</si>
  <si>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</si>
  <si>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</si>
  <si>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</si>
  <si>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</si>
  <si>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</si>
  <si>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</si>
  <si>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</si>
  <si>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</si>
  <si>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</si>
  <si>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</si>
  <si>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</si>
  <si>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</si>
  <si>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</si>
  <si>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</si>
  <si>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</si>
  <si>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</si>
  <si>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</si>
  <si>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</si>
  <si>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</si>
  <si>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</si>
  <si>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</si>
  <si>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</si>
  <si>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</si>
  <si>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</si>
  <si>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</si>
  <si>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</si>
  <si>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</si>
  <si>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</si>
  <si>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</si>
  <si>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</si>
  <si>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</si>
  <si>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</si>
  <si>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</si>
  <si>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</si>
  <si>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</si>
  <si>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</si>
  <si>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</si>
  <si>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</si>
  <si>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</si>
  <si>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</si>
  <si>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</si>
  <si>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</si>
  <si>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</si>
  <si>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</si>
  <si>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</si>
  <si>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</si>
  <si>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</si>
  <si>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</si>
  <si>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</si>
  <si>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</si>
  <si>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</si>
  <si>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</si>
  <si>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</si>
  <si>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</si>
  <si>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</si>
  <si>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</si>
  <si>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</si>
  <si>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</si>
  <si>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</si>
  <si>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</si>
  <si>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</si>
  <si>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</si>
  <si>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</si>
  <si>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</si>
  <si>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</si>
  <si>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</si>
  <si>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</si>
  <si>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</si>
  <si>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</si>
  <si>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</si>
  <si>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</si>
  <si>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</si>
  <si>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</si>
  <si>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</si>
  <si>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</si>
  <si>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</si>
  <si>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</si>
  <si>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</si>
  <si>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</si>
  <si>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</si>
  <si>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</si>
  <si>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</si>
  <si>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</si>
  <si>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</si>
  <si>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</si>
  <si>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</si>
  <si>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</si>
  <si>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</si>
  <si>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</si>
  <si>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</si>
  <si>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</si>
  <si>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</si>
  <si>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</si>
  <si>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</si>
  <si>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</si>
  <si>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</si>
  <si>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</si>
  <si>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</si>
  <si>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</si>
  <si>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</si>
  <si>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</si>
  <si>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</si>
  <si>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</si>
  <si>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</si>
  <si>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</si>
  <si>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</si>
  <si>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</si>
  <si>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</si>
  <si>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</si>
  <si>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</si>
  <si>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</si>
  <si>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</si>
  <si>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</si>
  <si>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</si>
  <si>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</si>
  <si>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</si>
  <si>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</si>
  <si>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</si>
  <si>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</si>
  <si>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</si>
  <si>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</si>
  <si>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</si>
  <si>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</si>
  <si>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</si>
  <si>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</si>
  <si>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</si>
  <si>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</si>
  <si>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</si>
  <si>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</si>
  <si>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</si>
  <si>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</si>
  <si>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</si>
  <si>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</si>
  <si>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</si>
  <si>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</si>
  <si>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</si>
  <si>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</si>
  <si>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</si>
  <si>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</si>
  <si>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</si>
  <si>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</si>
  <si>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</si>
  <si>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</si>
  <si>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</si>
  <si>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</si>
  <si>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</si>
  <si>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</si>
  <si>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</si>
  <si>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</si>
  <si>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</si>
  <si>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</si>
  <si>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</si>
  <si>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</si>
  <si>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</si>
  <si>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</si>
  <si>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</si>
  <si>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</si>
  <si>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</si>
  <si>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</si>
  <si>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</si>
  <si>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</si>
  <si>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</si>
  <si>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</si>
  <si>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</si>
  <si>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</si>
  <si>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</si>
  <si>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</si>
  <si>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</si>
  <si>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</si>
  <si>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</si>
  <si>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</si>
  <si>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</si>
  <si>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</si>
  <si>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</si>
  <si>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</si>
  <si>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</si>
  <si>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</si>
  <si>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</si>
  <si>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</si>
  <si>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</si>
  <si>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</si>
  <si>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</si>
  <si>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</si>
  <si>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</si>
  <si>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</si>
  <si>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</si>
  <si>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</si>
  <si>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</si>
  <si>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</si>
  <si>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</si>
  <si>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</si>
  <si>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</si>
  <si>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</si>
  <si>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</si>
  <si>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</si>
  <si>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</si>
  <si>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</si>
  <si>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</si>
  <si>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</si>
  <si>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</si>
  <si>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</si>
  <si>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</si>
  <si>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</si>
  <si>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</si>
  <si>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</si>
  <si>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</si>
  <si>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</si>
  <si>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</si>
  <si>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</si>
  <si>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</si>
  <si>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</si>
  <si>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</si>
  <si>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</si>
  <si>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</si>
  <si>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</si>
  <si>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</si>
  <si>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</si>
  <si>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</si>
  <si>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</si>
  <si>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</si>
  <si>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</si>
  <si>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</si>
  <si>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</si>
  <si>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</si>
  <si>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</si>
  <si>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</si>
  <si>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</si>
  <si>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</si>
  <si>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</si>
  <si>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</si>
  <si>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</si>
  <si>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</si>
  <si>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</si>
  <si>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</si>
  <si>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</si>
  <si>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</si>
  <si>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</si>
  <si>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</si>
  <si>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</si>
  <si>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</si>
  <si>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</si>
  <si>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</si>
  <si>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</si>
  <si>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</si>
  <si>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</si>
  <si>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</si>
  <si>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</si>
  <si>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</si>
  <si>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</si>
  <si>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</si>
  <si>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</si>
  <si>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</si>
  <si>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</si>
  <si>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</si>
  <si>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</si>
  <si>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</si>
  <si>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</si>
  <si>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</si>
  <si>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</si>
  <si>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</si>
  <si>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</si>
  <si>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</si>
  <si>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</si>
  <si>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</si>
  <si>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</si>
  <si>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</si>
  <si>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</si>
  <si>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</si>
  <si>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</si>
  <si>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</si>
  <si>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</si>
  <si>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</si>
  <si>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</si>
  <si>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</si>
  <si>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</si>
  <si>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</si>
  <si>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</si>
  <si>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</si>
  <si>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</si>
  <si>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</si>
  <si>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</si>
  <si>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</si>
  <si>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</si>
  <si>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</si>
  <si>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</si>
  <si>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</si>
  <si>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</si>
  <si>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</si>
  <si>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</si>
  <si>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</si>
  <si>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</si>
  <si>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</si>
  <si>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</si>
  <si>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</si>
  <si>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</si>
  <si>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</si>
  <si>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</si>
  <si>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</si>
  <si>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</si>
  <si>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</si>
  <si>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</si>
  <si>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</si>
  <si>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</si>
  <si>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</si>
  <si>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</si>
  <si>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</si>
  <si>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</si>
  <si>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</si>
  <si>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</si>
  <si>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</si>
  <si>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</si>
  <si>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</si>
  <si>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</si>
  <si>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</si>
  <si>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</si>
  <si>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</si>
  <si>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</si>
  <si>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</si>
  <si>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</si>
  <si>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</si>
  <si>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</si>
  <si>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</si>
  <si>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</si>
  <si>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</si>
  <si>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</si>
  <si>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</si>
  <si>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</si>
  <si>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</si>
  <si>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</si>
  <si>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</si>
  <si>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</si>
  <si>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</si>
  <si>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</si>
  <si>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</si>
  <si>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</si>
  <si>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</si>
  <si>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</si>
  <si>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</si>
  <si>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</si>
  <si>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</si>
  <si>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</si>
  <si>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</si>
  <si>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</si>
  <si>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</si>
  <si>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</si>
  <si>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</si>
  <si>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</si>
  <si>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</si>
  <si>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</si>
  <si>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</si>
  <si>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</si>
  <si>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</si>
  <si>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</si>
  <si>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</si>
  <si>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</si>
  <si>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</si>
  <si>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</si>
  <si>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</si>
  <si>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</si>
  <si>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</si>
  <si>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</si>
  <si>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</si>
  <si>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</si>
  <si>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</si>
  <si>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</si>
  <si>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</si>
  <si>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</si>
  <si>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</si>
  <si>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</si>
  <si>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</si>
  <si>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</si>
  <si>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</si>
  <si>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</si>
  <si>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</si>
  <si>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</si>
  <si>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</si>
  <si>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</si>
  <si>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</si>
  <si>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</si>
  <si>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</si>
  <si>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</si>
  <si>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</si>
  <si>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</si>
  <si>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</si>
  <si>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</si>
  <si>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</si>
  <si>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</si>
  <si>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</si>
  <si>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</si>
  <si>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</si>
  <si>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</si>
  <si>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</si>
  <si>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</si>
  <si>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</si>
  <si>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</si>
  <si>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</si>
  <si>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</si>
  <si>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</si>
  <si>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</si>
  <si>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</si>
  <si>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</si>
  <si>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</si>
  <si>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</si>
  <si>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</si>
  <si>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</si>
  <si>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</si>
  <si>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</si>
  <si>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</si>
  <si>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</si>
  <si>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</si>
  <si>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</si>
  <si>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</si>
  <si>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</si>
  <si>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</si>
  <si>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</si>
  <si>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</si>
  <si>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</si>
  <si>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</si>
  <si>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</si>
  <si>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</si>
  <si>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</si>
  <si>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</si>
  <si>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</si>
  <si>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</si>
  <si>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</si>
  <si>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</si>
  <si>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</si>
  <si>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</si>
  <si>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</si>
  <si>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</si>
  <si>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</si>
  <si>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</si>
  <si>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</si>
  <si>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</si>
  <si>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</si>
  <si>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</si>
  <si>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</si>
  <si>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</si>
  <si>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</si>
  <si>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</si>
  <si>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</si>
  <si>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</si>
  <si>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</si>
  <si>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</si>
  <si>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</si>
  <si>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</si>
  <si>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</si>
  <si>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</si>
  <si>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</si>
  <si>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</si>
  <si>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</si>
  <si>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</si>
  <si>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</si>
  <si>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</si>
  <si>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</si>
  <si>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</si>
  <si>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</si>
  <si>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</si>
  <si>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</si>
  <si>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</si>
  <si>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</si>
  <si>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</si>
  <si>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</si>
  <si>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</si>
  <si>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</si>
  <si>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</si>
  <si>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</si>
  <si>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</si>
  <si>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</si>
  <si>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</si>
  <si>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</si>
  <si>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</si>
  <si>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</si>
  <si>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</si>
  <si>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</si>
  <si>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</si>
  <si>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</si>
  <si>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</si>
  <si>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</si>
  <si>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</si>
  <si>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</si>
  <si>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</si>
  <si>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</si>
  <si>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</si>
  <si>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</si>
  <si>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</si>
  <si>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</si>
  <si>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</si>
  <si>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</si>
  <si>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</si>
  <si>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</si>
  <si>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</si>
  <si>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</si>
  <si>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</si>
  <si>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</si>
  <si>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</si>
  <si>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</si>
  <si>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</si>
  <si>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</si>
  <si>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</si>
  <si>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</si>
  <si>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</si>
  <si>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</si>
  <si>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</si>
  <si>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</si>
  <si>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</si>
  <si>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</si>
  <si>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</si>
  <si>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</si>
  <si>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</si>
  <si>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</si>
  <si>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</si>
  <si>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</si>
  <si>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</si>
  <si>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</si>
  <si>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</si>
  <si>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</si>
  <si>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</si>
  <si>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</si>
  <si>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</si>
  <si>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</si>
  <si>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</si>
  <si>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</si>
  <si>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</si>
  <si>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</si>
  <si>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</si>
  <si>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</si>
  <si>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</si>
  <si>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</si>
  <si>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</si>
  <si>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</si>
  <si>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</si>
  <si>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</si>
  <si>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</si>
  <si>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</si>
  <si>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</si>
  <si>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</si>
  <si>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</si>
  <si>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</si>
  <si>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</si>
  <si>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</si>
  <si>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</si>
  <si>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</si>
  <si>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</si>
  <si>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</si>
  <si>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</si>
  <si>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</si>
  <si>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</si>
  <si>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</si>
  <si>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</si>
  <si>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</si>
  <si>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</si>
  <si>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</si>
  <si>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</si>
  <si>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</si>
  <si>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</si>
  <si>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</si>
  <si>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</si>
  <si>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</si>
  <si>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</si>
  <si>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</si>
  <si>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</si>
  <si>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</si>
  <si>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</si>
  <si>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</si>
  <si>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</si>
  <si>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</si>
  <si>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</si>
  <si>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</si>
  <si>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</si>
  <si>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</si>
  <si>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</si>
  <si>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</si>
  <si>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</si>
  <si>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</si>
  <si>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</si>
  <si>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</si>
  <si>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</si>
  <si>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</si>
  <si>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</si>
  <si>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</si>
  <si>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</si>
  <si>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</si>
  <si>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</si>
  <si>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</si>
  <si>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</si>
  <si>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</si>
  <si>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</si>
  <si>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</si>
  <si>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</si>
  <si>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</si>
  <si>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</si>
  <si>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</si>
  <si>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</si>
  <si>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</si>
  <si>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</si>
  <si>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</si>
  <si>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</si>
  <si>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</si>
  <si>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</si>
  <si>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</si>
  <si>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</si>
  <si>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</si>
  <si>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</si>
  <si>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</si>
  <si>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</si>
  <si>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</si>
  <si>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</si>
  <si>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</si>
  <si>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</si>
  <si>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</si>
  <si>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</si>
  <si>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</si>
  <si>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</si>
  <si>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</si>
  <si>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</si>
  <si>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</si>
  <si>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</si>
  <si>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</si>
  <si>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</si>
  <si>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</si>
  <si>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</si>
  <si>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</si>
  <si>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</si>
  <si>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</si>
  <si>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</si>
  <si>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</si>
  <si>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</si>
  <si>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</si>
  <si>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</si>
  <si>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</si>
  <si>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</si>
  <si>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</si>
  <si>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</si>
  <si>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</si>
  <si>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</si>
  <si>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</si>
  <si>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</si>
  <si>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</si>
  <si>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</si>
  <si>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</si>
  <si>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</si>
  <si>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</si>
  <si>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</si>
  <si>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</si>
  <si>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</si>
  <si>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</si>
  <si>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</si>
  <si>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</si>
  <si>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</si>
  <si>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</si>
  <si>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</si>
  <si>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</si>
  <si>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</si>
  <si>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</si>
  <si>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</si>
  <si>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</si>
  <si>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</si>
  <si>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</si>
  <si>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</si>
  <si>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</si>
  <si>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</si>
  <si>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</si>
  <si>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</si>
  <si>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</si>
  <si>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</si>
  <si>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</si>
  <si>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</si>
  <si>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</si>
  <si>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</si>
  <si>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</si>
  <si>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</si>
  <si>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</si>
  <si>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</si>
  <si>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</si>
  <si>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</si>
  <si>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</si>
  <si>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</si>
  <si>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</si>
  <si>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</si>
  <si>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</si>
  <si>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</si>
  <si>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</si>
  <si>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</si>
  <si>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</si>
  <si>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</si>
  <si>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</si>
  <si>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</si>
  <si>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</si>
  <si>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</si>
  <si>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</si>
  <si>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</si>
  <si>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</si>
  <si>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</si>
  <si>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</si>
  <si>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</si>
  <si>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</si>
  <si>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</si>
  <si>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</si>
  <si>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</si>
  <si>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</si>
  <si>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</si>
  <si>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</si>
  <si>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</si>
  <si>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</si>
  <si>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</si>
  <si>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</si>
  <si>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</si>
  <si>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</si>
  <si>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</si>
  <si>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</si>
  <si>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</si>
  <si>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</si>
  <si>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</si>
  <si>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</si>
  <si>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</si>
  <si>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</si>
  <si>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</si>
  <si>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</si>
  <si>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</si>
  <si>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</si>
  <si>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</si>
  <si>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</si>
  <si>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</si>
  <si>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</si>
  <si>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</si>
  <si>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</si>
  <si>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</si>
  <si>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</si>
  <si>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</si>
  <si>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</si>
  <si>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</si>
  <si>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</si>
  <si>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</si>
  <si>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</si>
  <si>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</si>
  <si>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</si>
  <si>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</si>
  <si>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</si>
  <si>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</si>
  <si>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</si>
  <si>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</si>
  <si>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</si>
  <si>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</si>
  <si>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</si>
  <si>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</si>
  <si>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</si>
  <si>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</si>
  <si>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</si>
  <si>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</si>
  <si>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</si>
  <si>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</si>
  <si>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</si>
  <si>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</si>
  <si>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</si>
  <si>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</si>
  <si>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</si>
  <si>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</si>
  <si>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</si>
  <si>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</si>
  <si>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</si>
  <si>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</si>
  <si>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</si>
  <si>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</si>
  <si>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</si>
  <si>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</si>
  <si>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</si>
  <si>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</si>
  <si>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</si>
  <si>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</si>
  <si>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</si>
  <si>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</si>
  <si>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</si>
  <si>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</si>
  <si>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</si>
  <si>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</si>
  <si>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</si>
  <si>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</si>
  <si>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</si>
  <si>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</si>
  <si>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</si>
  <si>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</si>
  <si>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</si>
  <si>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</si>
  <si>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</si>
  <si>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</si>
  <si>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</si>
  <si>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</si>
  <si>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</si>
  <si>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</si>
  <si>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</si>
  <si>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</si>
  <si>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</si>
  <si>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</si>
  <si>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</si>
  <si>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</si>
  <si>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</si>
  <si>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</si>
  <si>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</si>
  <si>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</si>
  <si>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</si>
  <si>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</si>
  <si>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</si>
  <si>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</si>
  <si>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</si>
  <si>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</si>
  <si>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</si>
  <si>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</si>
  <si>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</si>
  <si>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</si>
  <si>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</si>
  <si>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</si>
  <si>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</si>
  <si>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</si>
  <si>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</si>
  <si>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</si>
  <si>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</si>
  <si>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</si>
  <si>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</si>
  <si>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</si>
  <si>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</si>
  <si>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</si>
  <si>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</si>
  <si>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</si>
  <si>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</si>
  <si>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</si>
  <si>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</si>
  <si>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</si>
  <si>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</si>
  <si>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</si>
  <si>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</si>
  <si>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</si>
  <si>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</si>
  <si>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</si>
  <si>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</si>
  <si>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</si>
  <si>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</si>
  <si>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</si>
  <si>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</si>
  <si>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</si>
  <si>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</si>
  <si>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</si>
  <si>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</si>
  <si>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</si>
  <si>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</si>
  <si>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</si>
  <si>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</si>
  <si>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</si>
  <si>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</si>
  <si>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</si>
  <si>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</si>
  <si>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</si>
  <si>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</si>
  <si>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</si>
  <si>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</si>
  <si>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</si>
  <si>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</si>
  <si>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</si>
  <si>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</si>
  <si>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</si>
  <si>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</si>
  <si>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</si>
  <si>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</si>
  <si>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</si>
  <si>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</si>
  <si>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</si>
  <si>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</si>
  <si>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</si>
  <si>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</si>
  <si>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</si>
  <si>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</si>
  <si>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</si>
  <si>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</si>
  <si>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</si>
  <si>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</si>
  <si>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</si>
  <si>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</si>
  <si>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</si>
  <si>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</si>
  <si>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</si>
  <si>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</si>
  <si>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</si>
  <si>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</si>
  <si>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</si>
  <si>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</si>
  <si>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</si>
  <si>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</si>
  <si>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</si>
  <si>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</si>
  <si>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</si>
  <si>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</si>
  <si>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</si>
  <si>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</si>
  <si>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</si>
  <si>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</si>
  <si>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</si>
  <si>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</si>
  <si>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</si>
  <si>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</si>
  <si>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</si>
  <si>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</si>
  <si>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</si>
  <si>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</si>
  <si>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</si>
  <si>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</si>
  <si>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</si>
  <si>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</si>
  <si>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</si>
  <si>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</si>
  <si>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</si>
  <si>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</si>
  <si>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</si>
  <si>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</si>
  <si>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</si>
  <si>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</si>
  <si>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</si>
  <si>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</si>
  <si>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</si>
  <si>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</si>
  <si>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</si>
  <si>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</si>
  <si>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</si>
  <si>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</si>
  <si>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</si>
  <si>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</si>
  <si>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</si>
  <si>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</si>
  <si>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</si>
  <si>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</si>
  <si>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</si>
  <si>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</si>
  <si>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</si>
  <si>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</si>
  <si>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</si>
  <si>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</si>
  <si>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</si>
  <si>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</si>
  <si>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</si>
  <si>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</si>
  <si>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</si>
  <si>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</si>
  <si>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</si>
  <si>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</si>
  <si>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</si>
  <si>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</si>
  <si>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</si>
  <si>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</si>
  <si>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</si>
  <si>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</si>
  <si>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</si>
  <si>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</si>
  <si>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</si>
  <si>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</si>
  <si>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</si>
  <si>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</si>
  <si>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</si>
  <si>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</si>
  <si>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</si>
  <si>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</si>
  <si>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</si>
  <si>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</si>
  <si>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</si>
  <si>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</si>
  <si>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</si>
  <si>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</si>
  <si>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</si>
  <si>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</si>
  <si>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</si>
  <si>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</si>
  <si>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</si>
  <si>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</si>
  <si>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</si>
  <si>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</si>
  <si>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</si>
  <si>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</si>
  <si>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</si>
  <si>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</si>
  <si>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</si>
  <si>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</si>
  <si>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</si>
  <si>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</si>
  <si>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</si>
  <si>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</si>
  <si>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</si>
  <si>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</si>
  <si>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</si>
  <si>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</si>
  <si>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</si>
  <si>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</si>
  <si>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</si>
  <si>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</si>
  <si>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</si>
  <si>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</si>
  <si>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</si>
  <si>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</si>
  <si>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</si>
  <si>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</si>
  <si>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</si>
  <si>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</si>
  <si>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</si>
  <si>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</si>
  <si>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</si>
  <si>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</si>
  <si>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</si>
  <si>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</si>
  <si>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</si>
  <si>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</si>
  <si>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</si>
  <si>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</si>
  <si>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</si>
  <si>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</si>
  <si>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</si>
  <si>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</si>
  <si>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</si>
  <si>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</si>
  <si>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</si>
  <si>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</si>
  <si>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</si>
  <si>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</si>
  <si>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</si>
  <si>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</si>
  <si>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</si>
  <si>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</si>
  <si>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</si>
  <si>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</si>
  <si>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</si>
  <si>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</si>
  <si>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</si>
  <si>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</si>
  <si>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</si>
  <si>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</si>
  <si>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</si>
  <si>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</si>
  <si>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</si>
  <si>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</si>
  <si>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</si>
  <si>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</si>
  <si>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</si>
  <si>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</si>
  <si>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</si>
  <si>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</si>
  <si>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</si>
  <si>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</si>
  <si>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</si>
  <si>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</si>
  <si>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</si>
  <si>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</si>
  <si>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</si>
  <si>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</si>
  <si>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</si>
  <si>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</si>
  <si>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</si>
  <si>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</si>
  <si>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</si>
  <si>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</si>
  <si>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</si>
  <si>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</si>
  <si>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</si>
  <si>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</si>
  <si>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</si>
  <si>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</si>
  <si>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</si>
  <si>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</si>
  <si>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</si>
  <si>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</si>
  <si>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</si>
  <si>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</si>
  <si>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</si>
  <si>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</si>
  <si>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</si>
  <si>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</si>
  <si>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</si>
  <si>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</si>
  <si>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</si>
  <si>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</si>
  <si>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</si>
  <si>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</si>
  <si>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</si>
  <si>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</si>
  <si>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</si>
  <si>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</si>
  <si>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</si>
  <si>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</si>
  <si>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</si>
  <si>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</si>
  <si>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</si>
  <si>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</si>
  <si>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</si>
  <si>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</si>
  <si>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</si>
  <si>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</si>
  <si>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</si>
  <si>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</si>
  <si>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</si>
  <si>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</si>
  <si>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</si>
  <si>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</si>
  <si>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</si>
  <si>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</si>
  <si>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</si>
  <si>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</si>
  <si>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</si>
  <si>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</si>
  <si>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</si>
  <si>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</si>
  <si>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</si>
  <si>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</si>
  <si>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</si>
  <si>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</si>
  <si>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</si>
  <si>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</si>
  <si>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</si>
  <si>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</si>
  <si>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</si>
  <si>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</si>
  <si>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</si>
  <si>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</si>
  <si>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</si>
  <si>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</si>
  <si>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</si>
  <si>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</si>
  <si>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</si>
  <si>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</si>
  <si>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</si>
  <si>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</si>
  <si>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</si>
  <si>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</si>
  <si>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</si>
  <si>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</si>
  <si>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</si>
  <si>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</si>
  <si>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</si>
  <si>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</si>
  <si>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</si>
  <si>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</si>
  <si>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</si>
  <si>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</si>
  <si>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</si>
  <si>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</si>
  <si>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</si>
  <si>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</si>
  <si>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</si>
  <si>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</si>
  <si>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</si>
  <si>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</si>
  <si>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</si>
  <si>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</si>
  <si>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</si>
  <si>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</si>
  <si>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</si>
  <si>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</si>
  <si>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</si>
  <si>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</si>
  <si>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</si>
  <si>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</si>
  <si>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</si>
  <si>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</si>
  <si>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</si>
  <si>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</si>
  <si>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</si>
  <si>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</si>
  <si>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</si>
  <si>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</si>
  <si>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</si>
  <si>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</si>
  <si>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</si>
  <si>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</si>
  <si>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</si>
  <si>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</si>
  <si>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</si>
  <si>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</si>
  <si>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</si>
  <si>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</si>
  <si>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</si>
  <si>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</si>
  <si>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</si>
  <si>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</si>
  <si>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</si>
  <si>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</si>
  <si>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</si>
  <si>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</si>
  <si>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</si>
  <si>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</si>
  <si>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</si>
  <si>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</si>
  <si>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</si>
  <si>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</si>
  <si>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</si>
  <si>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</si>
  <si>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</si>
  <si>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</si>
  <si>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</si>
  <si>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</si>
  <si>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</si>
  <si>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</si>
  <si>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</si>
  <si>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</si>
  <si>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</si>
  <si>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</si>
  <si>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</si>
  <si>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</si>
  <si>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</si>
  <si>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</si>
  <si>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</si>
  <si>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</si>
  <si>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</si>
  <si>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</si>
  <si>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</si>
  <si>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</si>
  <si>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</si>
  <si>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</si>
  <si>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</si>
  <si>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</si>
  <si>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</si>
  <si>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</si>
  <si>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</si>
  <si>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</si>
  <si>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</si>
  <si>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</si>
  <si>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</si>
  <si>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</si>
  <si>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</si>
  <si>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</si>
  <si>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</si>
  <si>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</si>
  <si>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</si>
  <si>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</si>
  <si>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</si>
  <si>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</si>
  <si>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</si>
  <si>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</si>
  <si>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</si>
  <si>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</si>
  <si>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</si>
  <si>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</si>
  <si>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</si>
  <si>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</si>
  <si>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</si>
  <si>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</si>
  <si>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</si>
  <si>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</si>
  <si>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</si>
  <si>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</si>
  <si>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</si>
  <si>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</si>
  <si>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</si>
  <si>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</si>
  <si>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</si>
  <si>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</si>
  <si>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</si>
  <si>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</si>
  <si>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</si>
  <si>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</si>
  <si>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</si>
  <si>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</si>
  <si>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</si>
  <si>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</si>
  <si>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</si>
  <si>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</si>
  <si>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</si>
  <si>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</si>
  <si>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</si>
  <si>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</si>
  <si>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</si>
  <si>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</si>
  <si>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</si>
  <si>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</si>
  <si>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</si>
  <si>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</si>
  <si>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</si>
  <si>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</si>
  <si>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</si>
  <si>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</si>
  <si>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</si>
  <si>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</si>
  <si>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</si>
  <si>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</si>
  <si>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</si>
  <si>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</si>
  <si>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</si>
  <si>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</si>
  <si>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</si>
  <si>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</si>
  <si>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</si>
  <si>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</si>
  <si>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</si>
  <si>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</si>
  <si>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</si>
  <si>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</si>
  <si>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</si>
  <si>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</si>
  <si>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</si>
  <si>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</si>
  <si>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</si>
  <si>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</si>
  <si>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</si>
  <si>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</si>
  <si>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</si>
  <si>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</si>
  <si>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</si>
  <si>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</si>
  <si>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</si>
  <si>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</si>
  <si>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</si>
  <si>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</si>
  <si>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</si>
  <si>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</si>
  <si>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</si>
  <si>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</si>
  <si>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</si>
  <si>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</si>
  <si>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</si>
  <si>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</si>
  <si>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</si>
  <si>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</si>
  <si>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</si>
  <si>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</si>
  <si>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</si>
  <si>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</si>
  <si>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</si>
  <si>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</si>
  <si>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</si>
  <si>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</si>
  <si>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</si>
  <si>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</si>
  <si>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</si>
  <si>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</si>
  <si>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</si>
  <si>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</si>
  <si>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</si>
  <si>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</si>
  <si>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</si>
  <si>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</si>
  <si>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</si>
  <si>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</si>
  <si>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</si>
  <si>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</si>
  <si>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</si>
  <si>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</si>
  <si>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</si>
  <si>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</si>
  <si>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</si>
  <si>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</si>
  <si>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</si>
  <si>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</si>
  <si>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</si>
  <si>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</si>
  <si>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</si>
  <si>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</si>
  <si>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</si>
  <si>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</si>
  <si>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</si>
  <si>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</si>
  <si>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</si>
  <si>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</si>
  <si>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</si>
  <si>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</si>
  <si>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</si>
  <si>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</si>
  <si>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</si>
  <si>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</si>
  <si>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</si>
  <si>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</si>
  <si>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</si>
  <si>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</si>
  <si>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</si>
  <si>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</si>
  <si>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</si>
  <si>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</si>
  <si>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</si>
  <si>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</si>
  <si>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</si>
  <si>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</si>
  <si>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</si>
  <si>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</si>
  <si>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</si>
  <si>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</si>
  <si>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</si>
  <si>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</si>
  <si>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</si>
  <si>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</si>
  <si>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</si>
  <si>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</si>
  <si>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</si>
  <si>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</si>
  <si>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</si>
  <si>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</si>
  <si>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</si>
  <si>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</si>
  <si>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</si>
  <si>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</si>
  <si>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</si>
  <si>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</si>
  <si>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</si>
  <si>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</si>
  <si>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</si>
  <si>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</si>
  <si>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</si>
  <si>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</si>
  <si>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</si>
  <si>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</si>
  <si>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</si>
  <si>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</si>
  <si>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</si>
  <si>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</si>
  <si>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</si>
  <si>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</si>
  <si>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</si>
  <si>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</si>
  <si>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</si>
  <si>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</si>
  <si>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</si>
  <si>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</si>
  <si>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</si>
  <si>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</si>
  <si>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</si>
  <si>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</si>
  <si>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</si>
  <si>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</si>
  <si>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</si>
  <si>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</si>
  <si>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</si>
  <si>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</si>
  <si>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</si>
  <si>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</si>
  <si>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</si>
  <si>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</si>
  <si>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</si>
  <si>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</si>
  <si>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</si>
  <si>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</si>
  <si>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</si>
  <si>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</si>
  <si>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</si>
  <si>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</si>
  <si>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</si>
  <si>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</si>
  <si>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</si>
  <si>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</si>
  <si>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</si>
  <si>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</si>
  <si>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</si>
  <si>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</si>
  <si>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</si>
  <si>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</si>
  <si>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</si>
  <si>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</si>
  <si>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</si>
  <si>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</si>
  <si>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</si>
  <si>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</si>
  <si>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</si>
  <si>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</si>
  <si>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</si>
  <si>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</si>
  <si>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</si>
  <si>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</si>
  <si>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</si>
  <si>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</si>
  <si>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</si>
  <si>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</si>
  <si>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</si>
  <si>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</si>
  <si>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</si>
  <si>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</si>
  <si>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</si>
  <si>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</si>
  <si>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</si>
  <si>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</si>
  <si>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</si>
  <si>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</si>
  <si>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</si>
  <si>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</si>
  <si>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</si>
  <si>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</si>
  <si>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</si>
  <si>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</si>
  <si>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</si>
  <si>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</si>
  <si>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</si>
  <si>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</si>
  <si>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</si>
  <si>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</si>
  <si>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</si>
  <si>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</si>
  <si>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</si>
  <si>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</si>
  <si>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</si>
  <si>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</si>
  <si>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</si>
  <si>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</si>
  <si>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</si>
  <si>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</si>
  <si>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</si>
  <si>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</si>
  <si>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</si>
  <si>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</si>
  <si>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</si>
  <si>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</si>
  <si>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</si>
  <si>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</si>
  <si>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</si>
  <si>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</si>
  <si>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</si>
  <si>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</si>
  <si>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</si>
  <si>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</si>
  <si>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</si>
  <si>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</si>
  <si>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</si>
  <si>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</si>
  <si>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</si>
  <si>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</si>
  <si>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</si>
  <si>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</si>
  <si>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</si>
  <si>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</si>
  <si>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</si>
  <si>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</si>
  <si>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</si>
  <si>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</si>
  <si>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</si>
  <si>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</si>
  <si>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</si>
  <si>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</si>
  <si>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</si>
  <si>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</si>
  <si>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</si>
  <si>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</si>
  <si>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</si>
  <si>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</si>
  <si>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</si>
  <si>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</si>
  <si>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</si>
  <si>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</si>
  <si>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</si>
  <si>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</si>
  <si>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</si>
  <si>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</si>
  <si>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</si>
  <si>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</si>
  <si>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</si>
  <si>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</si>
  <si>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</si>
  <si>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</si>
  <si>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</si>
  <si>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</si>
  <si>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</si>
  <si>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</si>
  <si>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</si>
  <si>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</si>
  <si>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</si>
  <si>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</si>
  <si>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</si>
  <si>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</si>
  <si>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</si>
  <si>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</si>
  <si>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</si>
  <si>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</si>
  <si>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</si>
  <si>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</si>
  <si>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</si>
  <si>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</si>
  <si>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</si>
  <si>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</si>
  <si>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</si>
  <si>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</si>
  <si>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</si>
  <si>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</si>
  <si>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</si>
  <si>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</si>
  <si>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</si>
  <si>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</si>
  <si>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</si>
  <si>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</si>
  <si>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</si>
  <si>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</si>
  <si>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</si>
  <si>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</si>
  <si>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</si>
  <si>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</si>
  <si>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</si>
  <si>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</si>
  <si>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</si>
  <si>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</si>
  <si>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</si>
  <si>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</si>
  <si>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</si>
  <si>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</si>
  <si>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</si>
  <si>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</si>
  <si>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</si>
  <si>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</si>
  <si>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</si>
  <si>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</si>
  <si>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</si>
  <si>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</si>
  <si>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</si>
  <si>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</si>
  <si>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</si>
  <si>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</si>
  <si>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</si>
  <si>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</si>
  <si>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</si>
  <si>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</si>
  <si>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</si>
  <si>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</si>
  <si>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</si>
  <si>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</si>
  <si>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</si>
  <si>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</si>
  <si>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</si>
  <si>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</si>
  <si>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</si>
  <si>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</si>
  <si>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</si>
  <si>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</si>
  <si>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</si>
  <si>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</si>
  <si>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</si>
  <si>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</si>
  <si>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</si>
  <si>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</si>
  <si>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</si>
  <si>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</si>
  <si>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</si>
  <si>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</si>
  <si>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</si>
  <si>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</si>
  <si>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</si>
  <si>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</si>
  <si>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</si>
  <si>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</si>
  <si>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</si>
  <si>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</si>
  <si>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</si>
  <si>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</si>
  <si>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</si>
  <si>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</si>
  <si>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</si>
  <si>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</si>
  <si>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</si>
  <si>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</si>
  <si>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</si>
  <si>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</si>
  <si>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</si>
  <si>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</si>
  <si>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</si>
  <si>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</si>
  <si>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</si>
  <si>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</si>
  <si>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</si>
  <si>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</si>
  <si>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</si>
  <si>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</si>
  <si>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</si>
  <si>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</si>
  <si>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</si>
  <si>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</si>
  <si>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</si>
  <si>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</si>
  <si>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</si>
  <si>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</si>
  <si>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</si>
  <si>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</si>
  <si>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</si>
  <si>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</si>
  <si>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</si>
  <si>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</si>
  <si>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</si>
  <si>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</si>
  <si>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</si>
  <si>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</si>
  <si>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</si>
  <si>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</si>
  <si>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</si>
  <si>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</si>
  <si>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</si>
  <si>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</si>
  <si>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</si>
  <si>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</si>
  <si>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</si>
  <si>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</si>
  <si>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</si>
  <si>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</si>
  <si>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</si>
  <si>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</si>
  <si>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</si>
  <si>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</si>
  <si>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</si>
  <si>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</si>
  <si>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</si>
  <si>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</si>
  <si>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</si>
  <si>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</si>
  <si>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</si>
  <si>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</si>
  <si>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</si>
  <si>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</si>
  <si>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</si>
  <si>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</si>
  <si>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</si>
  <si>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</si>
  <si>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</si>
  <si>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</si>
  <si>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</si>
  <si>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</si>
  <si>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</si>
  <si>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</si>
  <si>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</si>
  <si>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</si>
  <si>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</si>
  <si>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</si>
  <si>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</si>
  <si>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</si>
  <si>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</si>
  <si>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</si>
  <si>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</si>
  <si>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</si>
  <si>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</si>
  <si>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</si>
  <si>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</si>
  <si>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</si>
  <si>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</si>
  <si>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</si>
  <si>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</si>
  <si>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</si>
  <si>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</si>
  <si>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</si>
  <si>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</si>
  <si>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</si>
  <si>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</si>
  <si>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</si>
  <si>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</si>
  <si>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</si>
  <si>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</si>
  <si>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</si>
  <si>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</si>
  <si>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</si>
  <si>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</si>
  <si>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</si>
  <si>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</si>
  <si>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</si>
  <si>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</si>
  <si>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</si>
  <si>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</si>
  <si>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</si>
  <si>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</si>
  <si>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</si>
  <si>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</si>
  <si>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</si>
  <si>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</si>
  <si>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</si>
  <si>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</si>
  <si>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</si>
  <si>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</si>
  <si>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</si>
  <si>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</si>
  <si>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</si>
  <si>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</si>
  <si>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</si>
  <si>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</si>
  <si>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</si>
  <si>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</si>
  <si>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</si>
  <si>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</si>
  <si>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</si>
  <si>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</si>
  <si>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</si>
  <si>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</si>
  <si>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</si>
  <si>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</si>
  <si>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</si>
  <si>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</si>
  <si>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</si>
  <si>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</si>
  <si>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</si>
  <si>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</si>
  <si>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</si>
  <si>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</si>
  <si>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</si>
  <si>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</si>
  <si>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</si>
  <si>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</si>
  <si>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</si>
  <si>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</si>
  <si>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</si>
  <si>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</si>
  <si>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</si>
  <si>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</si>
  <si>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</si>
  <si>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</si>
  <si>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</si>
  <si>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</si>
  <si>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</si>
  <si>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</si>
  <si>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</si>
  <si>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</si>
  <si>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</si>
  <si>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</si>
  <si>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</si>
  <si>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</si>
  <si>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</si>
  <si>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</si>
  <si>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</si>
  <si>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</si>
  <si>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</si>
  <si>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</si>
  <si>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</si>
  <si>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</si>
  <si>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</si>
  <si>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</si>
  <si>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</si>
  <si>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</si>
  <si>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</si>
  <si>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</si>
  <si>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</si>
  <si>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</si>
  <si>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</si>
  <si>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</si>
  <si>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</si>
  <si>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</si>
  <si>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</si>
  <si>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</si>
  <si>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</si>
  <si>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</si>
  <si>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</si>
  <si>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</si>
  <si>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</si>
  <si>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</si>
  <si>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</si>
  <si>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</si>
  <si>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</si>
  <si>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</si>
  <si>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</si>
  <si>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</si>
  <si>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</si>
  <si>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</si>
  <si>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</si>
  <si>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</si>
  <si>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</si>
  <si>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</si>
  <si>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</si>
  <si>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</si>
  <si>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</si>
  <si>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</si>
  <si>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</si>
  <si>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</si>
  <si>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</si>
  <si>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</si>
  <si>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</si>
  <si>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</si>
  <si>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</si>
  <si>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</si>
  <si>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</si>
  <si>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</si>
  <si>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</si>
  <si>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</si>
  <si>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</si>
  <si>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</si>
  <si>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</si>
  <si>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</si>
  <si>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</si>
  <si>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</si>
  <si>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</si>
  <si>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</si>
  <si>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</si>
  <si>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</si>
  <si>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</si>
  <si>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</si>
  <si>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</si>
  <si>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</si>
  <si>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</si>
  <si>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</si>
  <si>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</si>
  <si>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</si>
  <si>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</si>
  <si>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</si>
  <si>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</si>
  <si>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</si>
  <si>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</si>
  <si>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</si>
  <si>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</si>
  <si>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</si>
  <si>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</si>
  <si>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</si>
  <si>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</si>
  <si>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</si>
  <si>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</si>
  <si>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</si>
  <si>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</si>
  <si>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</si>
  <si>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</si>
  <si>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</si>
  <si>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</si>
  <si>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</si>
  <si>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</si>
  <si>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</si>
  <si>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</si>
  <si>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</si>
  <si>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</si>
  <si>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</si>
  <si>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</si>
  <si>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</si>
  <si>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</si>
  <si>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</si>
  <si>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</si>
  <si>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</si>
  <si>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</si>
  <si>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</si>
  <si>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</si>
  <si>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</si>
  <si>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</si>
  <si>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</si>
  <si>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</si>
  <si>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</si>
  <si>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</si>
  <si>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</si>
  <si>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</si>
  <si>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</si>
  <si>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</si>
  <si>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</si>
  <si>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</si>
  <si>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</si>
  <si>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</si>
  <si>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</si>
  <si>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</si>
  <si>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</si>
  <si>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</si>
  <si>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</si>
  <si>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</si>
  <si>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</si>
  <si>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</si>
  <si>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</si>
  <si>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</si>
  <si>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</si>
  <si>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</si>
  <si>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</si>
  <si>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</si>
  <si>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</si>
  <si>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</si>
  <si>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</si>
  <si>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</si>
  <si>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</si>
  <si>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</si>
  <si>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</si>
  <si>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</si>
  <si>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</si>
  <si>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</si>
  <si>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</si>
  <si>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</si>
  <si>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</si>
  <si>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</si>
  <si>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</si>
  <si>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</si>
  <si>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</si>
  <si>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</si>
  <si>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</si>
  <si>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</si>
  <si>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</si>
  <si>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</si>
  <si>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</si>
  <si>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</si>
  <si>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</si>
  <si>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</si>
  <si>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</si>
  <si>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</si>
  <si>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</si>
  <si>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</si>
  <si>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</si>
  <si>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</si>
  <si>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</si>
  <si>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</si>
  <si>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</si>
  <si>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</si>
  <si>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</si>
  <si>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</si>
  <si>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</si>
  <si>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</si>
  <si>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</si>
  <si>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</si>
  <si>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</si>
  <si>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</si>
  <si>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</si>
  <si>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</si>
  <si>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</si>
  <si>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</si>
  <si>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</si>
  <si>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</si>
  <si>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</si>
  <si>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</si>
  <si>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</si>
  <si>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</si>
  <si>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</si>
  <si>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</si>
  <si>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</si>
  <si>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</si>
  <si>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</si>
  <si>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</si>
  <si>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</si>
  <si>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</si>
  <si>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</si>
  <si>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</si>
  <si>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</si>
  <si>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</si>
  <si>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</si>
  <si>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</si>
  <si>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</si>
  <si>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</si>
  <si>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</si>
  <si>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</si>
  <si>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</si>
  <si>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</si>
  <si>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</si>
  <si>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</si>
  <si>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</si>
  <si>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</si>
  <si>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</si>
  <si>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</si>
  <si>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</si>
  <si>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</si>
  <si>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</si>
  <si>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</si>
  <si>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</si>
  <si>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</si>
  <si>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</si>
  <si>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</si>
  <si>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</si>
  <si>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</si>
  <si>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</si>
  <si>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</si>
  <si>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</si>
  <si>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</si>
  <si>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</si>
  <si>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</si>
  <si>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</si>
  <si>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</si>
  <si>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</si>
  <si>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</si>
  <si>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</si>
  <si>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</si>
  <si>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</si>
  <si>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</si>
  <si>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</si>
  <si>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</si>
  <si>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</si>
  <si>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</si>
  <si>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</si>
  <si>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</si>
  <si>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</si>
  <si>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</si>
  <si>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</si>
  <si>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</si>
  <si>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</si>
  <si>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</si>
  <si>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</si>
  <si>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</si>
  <si>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</si>
  <si>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</si>
  <si>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</si>
  <si>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</si>
  <si>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</si>
  <si>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</si>
  <si>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</si>
  <si>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</si>
  <si>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</si>
  <si>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</si>
  <si>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</si>
  <si>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</si>
  <si>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</si>
  <si>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</si>
  <si>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</si>
  <si>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</si>
  <si>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</si>
  <si>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</si>
  <si>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</si>
  <si>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</si>
  <si>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</si>
  <si>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</si>
  <si>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</si>
  <si>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</si>
  <si>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</si>
  <si>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</si>
  <si>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</si>
  <si>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</si>
  <si>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</si>
  <si>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</si>
  <si>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</si>
  <si>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</si>
  <si>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</si>
  <si>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</si>
  <si>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</si>
  <si>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</si>
  <si>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</si>
  <si>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</si>
  <si>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</si>
  <si>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</si>
  <si>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</si>
  <si>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</si>
  <si>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</si>
  <si>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</si>
  <si>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</si>
  <si>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</si>
  <si>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</si>
  <si>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</si>
  <si>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</si>
  <si>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</si>
  <si>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</si>
  <si>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</si>
  <si>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</si>
  <si>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</si>
  <si>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</si>
  <si>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</si>
  <si>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</si>
  <si>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</si>
  <si>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</si>
  <si>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</si>
  <si>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</si>
  <si>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</si>
  <si>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</si>
  <si>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</si>
  <si>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</si>
  <si>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</si>
  <si>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</si>
  <si>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</si>
  <si>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</si>
  <si>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</si>
  <si>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</si>
  <si>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</si>
  <si>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</si>
  <si>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</si>
  <si>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</si>
  <si>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</si>
  <si>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</si>
  <si>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</si>
  <si>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</si>
  <si>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</si>
  <si>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</si>
  <si>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</si>
  <si>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</si>
  <si>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</si>
  <si>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</si>
  <si>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</si>
  <si>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</si>
  <si>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</si>
  <si>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</si>
  <si>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</si>
  <si>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</si>
  <si>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</si>
  <si>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</si>
  <si>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</si>
  <si>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</si>
  <si>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</si>
  <si>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</si>
  <si>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</si>
  <si>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</si>
  <si>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</si>
  <si>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</si>
  <si>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</si>
  <si>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</si>
  <si>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</si>
  <si>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</si>
  <si>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</si>
  <si>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</si>
  <si>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</si>
  <si>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</si>
  <si>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</si>
  <si>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</si>
  <si>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</si>
  <si>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</si>
  <si>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</si>
  <si>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</si>
  <si>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</si>
  <si>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</si>
  <si>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</si>
  <si>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</si>
  <si>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</si>
  <si>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</si>
  <si>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</si>
  <si>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</si>
  <si>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</si>
  <si>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</si>
  <si>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</si>
  <si>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</si>
  <si>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</si>
  <si>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</si>
  <si>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</si>
  <si>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</si>
  <si>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</si>
  <si>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</si>
  <si>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</si>
  <si>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</si>
  <si>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</si>
  <si>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</si>
  <si>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</si>
  <si>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</si>
  <si>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</si>
  <si>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</si>
  <si>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</si>
  <si>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</si>
  <si>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</si>
  <si>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</si>
  <si>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</si>
  <si>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</si>
  <si>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</si>
  <si>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</si>
  <si>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</si>
  <si>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</si>
  <si>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</si>
  <si>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</si>
  <si>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</si>
  <si>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</si>
  <si>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</si>
  <si>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</si>
  <si>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</si>
  <si>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</si>
  <si>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</si>
  <si>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</si>
  <si>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</si>
  <si>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</si>
  <si>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</si>
  <si>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</si>
  <si>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</si>
  <si>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</si>
  <si>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</si>
  <si>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</si>
  <si>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</si>
  <si>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</si>
  <si>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</si>
  <si>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</si>
  <si>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</si>
  <si>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</si>
  <si>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</si>
  <si>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</si>
  <si>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</si>
  <si>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</si>
  <si>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</si>
  <si>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</si>
  <si>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</si>
  <si>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</si>
  <si>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</si>
  <si>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</si>
  <si>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</si>
  <si>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</si>
  <si>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</si>
  <si>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</si>
  <si>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</si>
  <si>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</si>
  <si>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</si>
  <si>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</si>
  <si>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</si>
  <si>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</si>
  <si>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</si>
  <si>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</si>
  <si>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</si>
  <si>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</si>
  <si>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</si>
  <si>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</si>
  <si>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</si>
  <si>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</si>
  <si>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</si>
  <si>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</si>
  <si>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</si>
  <si>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</si>
  <si>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</si>
  <si>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</si>
  <si>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</si>
  <si>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</si>
  <si>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</si>
  <si>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</si>
  <si>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</si>
  <si>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</si>
  <si>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</si>
  <si>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</si>
  <si>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</si>
  <si>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</si>
  <si>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</si>
  <si>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</si>
  <si>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</si>
  <si>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</si>
  <si>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</si>
  <si>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</si>
  <si>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</si>
  <si>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</si>
  <si>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</si>
  <si>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</si>
  <si>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</si>
  <si>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</si>
  <si>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</si>
  <si>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</si>
  <si>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</si>
  <si>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</si>
  <si>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</si>
  <si>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</si>
  <si>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</si>
  <si>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</si>
  <si>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</si>
  <si>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</si>
  <si>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</si>
  <si>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</si>
  <si>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</si>
  <si>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</si>
  <si>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</si>
  <si>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</si>
  <si>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</si>
  <si>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</si>
  <si>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</si>
  <si>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</si>
  <si>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</si>
  <si>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</si>
  <si>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</si>
  <si>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</si>
  <si>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</si>
  <si>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</si>
  <si>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</si>
  <si>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</si>
  <si>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</si>
  <si>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</si>
  <si>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</si>
  <si>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</si>
  <si>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</si>
  <si>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</si>
  <si>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</si>
  <si>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</si>
  <si>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</si>
  <si>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</si>
  <si>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</si>
  <si>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</si>
  <si>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</si>
  <si>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</si>
  <si>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</si>
  <si>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</si>
  <si>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</si>
  <si>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</si>
  <si>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</si>
  <si>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</si>
  <si>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</si>
  <si>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</si>
  <si>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</si>
  <si>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</si>
  <si>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</si>
  <si>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</si>
  <si>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</si>
  <si>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</si>
  <si>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</si>
  <si>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</si>
  <si>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</si>
  <si>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</si>
  <si>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</si>
  <si>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</si>
  <si>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</si>
  <si>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</si>
  <si>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</si>
  <si>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</si>
  <si>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</si>
  <si>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</si>
  <si>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</si>
  <si>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</si>
  <si>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</si>
  <si>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</si>
  <si>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</si>
  <si>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</si>
  <si>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</si>
  <si>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</si>
  <si>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</si>
  <si>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</si>
  <si>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</si>
  <si>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</si>
  <si>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</si>
  <si>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</si>
  <si>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</si>
  <si>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</si>
  <si>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</si>
  <si>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</si>
  <si>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</si>
  <si>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</si>
  <si>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</si>
  <si>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</si>
  <si>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</si>
  <si>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</si>
  <si>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</si>
  <si>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</si>
  <si>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</si>
  <si>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</si>
  <si>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</si>
  <si>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</si>
  <si>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</si>
  <si>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</si>
  <si>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</si>
  <si>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</si>
  <si>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</si>
  <si>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</si>
  <si>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</si>
  <si>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</si>
  <si>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</si>
  <si>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</si>
  <si>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</si>
  <si>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</si>
  <si>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</si>
  <si>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</si>
  <si>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</si>
  <si>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</si>
  <si>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</si>
  <si>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</si>
  <si>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</si>
  <si>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</si>
  <si>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</si>
  <si>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</si>
  <si>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</si>
  <si>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</si>
  <si>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</si>
  <si>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</si>
  <si>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</si>
  <si>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</si>
  <si>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</si>
  <si>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</si>
  <si>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</si>
  <si>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</si>
  <si>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</si>
  <si>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</si>
  <si>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</si>
  <si>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</si>
  <si>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</si>
  <si>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</si>
  <si>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</si>
  <si>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</si>
  <si>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</si>
  <si>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</si>
  <si>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</si>
  <si>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</si>
  <si>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</si>
  <si>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</si>
  <si>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</si>
  <si>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</si>
  <si>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</si>
  <si>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</si>
  <si>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</si>
  <si>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</si>
  <si>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</si>
  <si>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</si>
  <si>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</si>
  <si>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</si>
  <si>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</si>
  <si>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</si>
  <si>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</si>
  <si>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</si>
  <si>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</si>
  <si>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</si>
  <si>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</si>
  <si>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</si>
  <si>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</si>
  <si>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</si>
  <si>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</si>
  <si>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</si>
  <si>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</si>
  <si>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</si>
  <si>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</si>
  <si>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</si>
  <si>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</si>
  <si>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</si>
  <si>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</si>
  <si>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</si>
  <si>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</si>
  <si>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</si>
  <si>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</si>
  <si>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</si>
  <si>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</si>
  <si>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</si>
  <si>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</si>
  <si>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</si>
  <si>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</si>
  <si>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</si>
  <si>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</si>
  <si>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</si>
  <si>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</si>
  <si>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</si>
  <si>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</si>
  <si>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</si>
  <si>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</si>
  <si>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</si>
  <si>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</si>
  <si>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</si>
  <si>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</si>
  <si>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</si>
  <si>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</si>
  <si>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</si>
  <si>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</si>
  <si>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</si>
  <si>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</si>
  <si>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</si>
  <si>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</si>
  <si>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</si>
  <si>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</si>
  <si>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</si>
  <si>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</si>
  <si>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</si>
  <si>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</si>
  <si>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</si>
  <si>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</si>
  <si>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</si>
  <si>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</si>
  <si>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</si>
  <si>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</si>
  <si>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</si>
  <si>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</si>
  <si>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</si>
  <si>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</si>
  <si>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</si>
  <si>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</si>
  <si>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</si>
  <si>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</si>
  <si>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</si>
  <si>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</si>
  <si>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</si>
  <si>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</si>
  <si>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</si>
  <si>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</si>
  <si>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</si>
  <si>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</si>
  <si>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</si>
  <si>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</si>
  <si>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</si>
  <si>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</si>
  <si>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</si>
  <si>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</si>
  <si>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</si>
  <si>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</si>
  <si>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</si>
  <si>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</si>
  <si>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</si>
  <si>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</si>
  <si>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</si>
  <si>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</si>
  <si>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</si>
  <si>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</si>
  <si>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</si>
  <si>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</si>
  <si>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</si>
  <si>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</si>
  <si>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</si>
  <si>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</si>
  <si>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</si>
  <si>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</si>
  <si>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</si>
  <si>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</si>
  <si>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</si>
  <si>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</si>
  <si>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</si>
  <si>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</si>
  <si>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</si>
  <si>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</si>
  <si>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</si>
  <si>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</si>
  <si>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</si>
  <si>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</si>
  <si>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</si>
  <si>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</si>
  <si>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</si>
  <si>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</si>
  <si>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</si>
  <si>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</si>
  <si>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</si>
  <si>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</si>
  <si>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</si>
  <si>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</si>
  <si>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</si>
  <si>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</si>
  <si>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</si>
  <si>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</si>
  <si>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</si>
  <si>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</si>
  <si>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</si>
  <si>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</si>
  <si>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</si>
  <si>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</si>
  <si>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</si>
  <si>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</si>
  <si>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</si>
  <si>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</si>
  <si>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</si>
  <si>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</si>
  <si>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</si>
  <si>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</si>
  <si>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</si>
  <si>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</si>
  <si>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</si>
  <si>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</si>
  <si>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</si>
  <si>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</si>
  <si>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</si>
  <si>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</si>
  <si>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</si>
  <si>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</si>
  <si>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</si>
  <si>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</si>
  <si>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</si>
  <si>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</si>
  <si>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</si>
  <si>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</si>
  <si>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</si>
  <si>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</si>
  <si>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</si>
  <si>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</si>
  <si>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</si>
  <si>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</si>
  <si>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</si>
  <si>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</si>
  <si>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</si>
  <si>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</si>
  <si>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</si>
  <si>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</si>
  <si>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</si>
  <si>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</si>
  <si>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</si>
  <si>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</si>
  <si>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</si>
  <si>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</si>
  <si>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</si>
  <si>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</si>
  <si>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</si>
  <si>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</si>
  <si>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</si>
  <si>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</si>
  <si>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</si>
  <si>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</si>
  <si>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</si>
  <si>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</si>
  <si>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</si>
  <si>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</si>
  <si>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</si>
  <si>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</si>
  <si>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</si>
  <si>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</si>
  <si>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</si>
  <si>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</si>
  <si>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</si>
  <si>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</si>
  <si>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</si>
  <si>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</si>
  <si>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</si>
  <si>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</si>
  <si>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</si>
  <si>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</si>
  <si>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</si>
  <si>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</si>
  <si>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</si>
  <si>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</si>
  <si>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</si>
  <si>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</si>
  <si>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</si>
  <si>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</si>
  <si>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</si>
  <si>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</si>
  <si>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</si>
  <si>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</si>
  <si>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</si>
  <si>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</si>
  <si>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</si>
  <si>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</si>
  <si>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</si>
  <si>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</si>
  <si>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</si>
  <si>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</si>
  <si>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</si>
  <si>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</si>
  <si>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</si>
  <si>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</si>
  <si>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</si>
  <si>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</si>
  <si>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</si>
  <si>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</si>
  <si>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</si>
  <si>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</si>
  <si>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</si>
  <si>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</si>
  <si>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</si>
  <si>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</si>
  <si>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</si>
  <si>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</si>
  <si>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</si>
  <si>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</si>
  <si>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</si>
  <si>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</si>
  <si>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</si>
  <si>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</si>
  <si>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</si>
  <si>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</si>
  <si>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</si>
  <si>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</si>
  <si>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</si>
  <si>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</si>
  <si>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</si>
  <si>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</si>
  <si>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</si>
  <si>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</si>
  <si>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</si>
  <si>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</si>
  <si>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</si>
  <si>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</si>
  <si>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</si>
  <si>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</si>
  <si>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</si>
  <si>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</si>
  <si>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</si>
  <si>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</si>
  <si>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</si>
  <si>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</si>
  <si>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</si>
  <si>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</si>
  <si>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</si>
  <si>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</si>
  <si>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</si>
  <si>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</si>
  <si>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</si>
  <si>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</si>
  <si>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</si>
  <si>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</si>
  <si>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</si>
  <si>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</si>
  <si>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</si>
  <si>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</si>
  <si>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</si>
  <si>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</si>
  <si>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</si>
  <si>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</si>
  <si>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</si>
  <si>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</si>
  <si>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</si>
  <si>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</si>
  <si>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</si>
  <si>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</si>
  <si>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</si>
  <si>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</si>
  <si>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</si>
  <si>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</si>
  <si>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</si>
  <si>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</si>
  <si>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</si>
  <si>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</si>
  <si>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</si>
  <si>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</si>
  <si>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</si>
  <si>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</si>
  <si>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</si>
  <si>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</si>
  <si>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</si>
  <si>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</si>
  <si>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</si>
  <si>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</si>
  <si>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</si>
  <si>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</si>
  <si>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</si>
  <si>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</si>
  <si>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</si>
  <si>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</si>
  <si>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</si>
  <si>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</si>
  <si>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</si>
  <si>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</si>
  <si>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</si>
  <si>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</si>
  <si>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</si>
  <si>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</si>
  <si>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</si>
  <si>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</si>
  <si>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</si>
  <si>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</si>
  <si>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</si>
  <si>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</si>
  <si>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</si>
  <si>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</si>
  <si>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</si>
  <si>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</si>
  <si>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</si>
  <si>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</si>
  <si>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</si>
  <si>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</si>
  <si>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</si>
  <si>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</si>
  <si>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</si>
  <si>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</si>
  <si>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</si>
  <si>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</si>
  <si>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</si>
  <si>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</si>
  <si>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</si>
  <si>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</si>
  <si>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</si>
  <si>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</si>
  <si>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</si>
  <si>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</si>
  <si>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</si>
  <si>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</si>
  <si>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</si>
  <si>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</si>
  <si>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</si>
  <si>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</si>
  <si>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</si>
  <si>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</si>
  <si>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</si>
  <si>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</si>
  <si>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</si>
  <si>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</si>
  <si>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</si>
  <si>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</si>
  <si>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</si>
  <si>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</si>
  <si>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</si>
  <si>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</si>
  <si>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</si>
  <si>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</si>
  <si>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</si>
  <si>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</si>
  <si>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</si>
  <si>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</si>
  <si>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</si>
  <si>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</si>
  <si>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</si>
  <si>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</si>
  <si>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</si>
  <si>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</si>
  <si>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</si>
  <si>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</si>
  <si>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</si>
  <si>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</si>
  <si>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</si>
  <si>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</si>
  <si>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</si>
  <si>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</si>
  <si>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</si>
  <si>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</si>
  <si>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</si>
  <si>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</si>
  <si>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</si>
  <si>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</si>
  <si>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</si>
  <si>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</si>
  <si>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</si>
  <si>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</si>
  <si>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</si>
  <si>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</si>
  <si>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</si>
  <si>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</si>
  <si>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</si>
  <si>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</si>
  <si>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</si>
  <si>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</si>
  <si>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</si>
  <si>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</si>
  <si>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</si>
  <si>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</si>
  <si>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</si>
  <si>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</si>
  <si>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</si>
  <si>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</si>
  <si>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</si>
  <si>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</si>
  <si>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</si>
  <si>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</si>
  <si>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</si>
  <si>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</si>
  <si>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</si>
  <si>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</si>
  <si>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</si>
  <si>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</si>
  <si>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</si>
  <si>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</si>
  <si>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</si>
  <si>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</si>
  <si>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</si>
  <si>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</si>
  <si>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</si>
  <si>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</si>
  <si>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</si>
  <si>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</si>
  <si>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</si>
  <si>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</si>
  <si>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</si>
  <si>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</si>
  <si>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</si>
  <si>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</si>
  <si>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</si>
  <si>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</si>
  <si>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</si>
  <si>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</si>
  <si>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</si>
  <si>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</si>
  <si>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</si>
  <si>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</si>
  <si>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</si>
  <si>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</si>
  <si>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</si>
  <si>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</si>
  <si>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</si>
  <si>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</si>
  <si>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</si>
  <si>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</si>
  <si>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</si>
  <si>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</si>
  <si>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</si>
  <si>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</si>
  <si>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</si>
  <si>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</si>
  <si>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</si>
  <si>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</si>
  <si>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</si>
  <si>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</si>
  <si>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</si>
  <si>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</si>
  <si>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</si>
  <si>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</si>
  <si>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</si>
  <si>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</si>
  <si>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</si>
  <si>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</si>
  <si>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</si>
  <si>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</si>
  <si>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</si>
  <si>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</si>
  <si>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</si>
  <si>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</si>
  <si>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</si>
  <si>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</si>
  <si>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</si>
  <si>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</si>
  <si>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</si>
  <si>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</si>
  <si>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</si>
  <si>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</si>
  <si>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</si>
  <si>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</si>
  <si>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</si>
  <si>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</si>
  <si>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</si>
  <si>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</si>
  <si>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</si>
  <si>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</si>
  <si>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</si>
  <si>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</si>
  <si>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</si>
  <si>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</si>
  <si>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</si>
  <si>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</si>
  <si>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</si>
  <si>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</si>
  <si>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</si>
  <si>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</si>
  <si>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</si>
  <si>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</si>
  <si>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</si>
  <si>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</si>
  <si>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</si>
  <si>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</si>
  <si>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</si>
  <si>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</si>
  <si>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</si>
  <si>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</si>
  <si>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</si>
  <si>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</si>
  <si>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</si>
  <si>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</si>
  <si>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</si>
  <si>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</si>
  <si>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</si>
  <si>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</si>
  <si>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</si>
  <si>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</si>
  <si>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</si>
  <si>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</si>
  <si>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</si>
  <si>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</si>
  <si>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</si>
  <si>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</si>
  <si>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</si>
  <si>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</si>
  <si>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</si>
  <si>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</si>
  <si>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</si>
  <si>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</si>
  <si>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</si>
  <si>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</si>
  <si>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</si>
  <si>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</si>
  <si>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</si>
  <si>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</si>
  <si>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</si>
  <si>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</si>
  <si>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</si>
  <si>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</si>
  <si>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</si>
  <si>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</si>
  <si>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</si>
  <si>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</si>
  <si>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</si>
  <si>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</si>
  <si>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</si>
  <si>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</si>
  <si>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</si>
  <si>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</si>
  <si>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</si>
  <si>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</si>
  <si>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</si>
  <si>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</si>
  <si>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</si>
  <si>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</si>
  <si>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</si>
  <si>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</si>
  <si>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</si>
  <si>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</si>
  <si>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</si>
  <si>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</si>
  <si>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</si>
  <si>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</si>
  <si>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</si>
  <si>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</si>
  <si>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</si>
  <si>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</si>
  <si>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</si>
  <si>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</si>
  <si>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</si>
  <si>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</si>
  <si>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</si>
  <si>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</si>
  <si>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</si>
  <si>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</si>
  <si>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</si>
  <si>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</si>
  <si>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</si>
  <si>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</si>
  <si>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</si>
  <si>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</si>
  <si>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</si>
  <si>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</si>
  <si>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</si>
  <si>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</si>
  <si>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</si>
  <si>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</si>
  <si>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</si>
  <si>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</si>
  <si>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</si>
  <si>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</si>
  <si>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</si>
  <si>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</si>
  <si>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</si>
  <si>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</si>
  <si>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</si>
  <si>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</si>
  <si>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</si>
  <si>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</si>
  <si>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</si>
  <si>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</si>
  <si>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</si>
  <si>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</si>
  <si>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</si>
  <si>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</si>
  <si>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</si>
  <si>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</si>
  <si>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</si>
  <si>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</si>
  <si>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</si>
  <si>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</si>
  <si>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</si>
  <si>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</si>
  <si>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</si>
  <si>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</si>
  <si>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</si>
  <si>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</si>
  <si>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</si>
  <si>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</si>
  <si>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</si>
  <si>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</si>
  <si>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</si>
  <si>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</si>
  <si>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</si>
  <si>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</si>
  <si>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</si>
  <si>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</si>
  <si>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</si>
  <si>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</si>
  <si>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</si>
  <si>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</si>
  <si>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</si>
  <si>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</si>
  <si>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</si>
  <si>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</si>
  <si>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</si>
  <si>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</si>
  <si>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</si>
  <si>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</si>
  <si>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</si>
  <si>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</si>
  <si>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</si>
  <si>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</si>
  <si>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</si>
  <si>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</si>
  <si>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</si>
  <si>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</si>
  <si>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</si>
  <si>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</si>
  <si>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</si>
  <si>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</si>
  <si>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</si>
  <si>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</si>
  <si>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</si>
  <si>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</si>
  <si>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</si>
  <si>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</si>
  <si>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</si>
  <si>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</si>
  <si>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</si>
  <si>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</si>
  <si>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</si>
  <si>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</si>
  <si>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</si>
  <si>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</si>
  <si>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</si>
  <si>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</si>
  <si>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</si>
  <si>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</si>
  <si>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</si>
  <si>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</si>
  <si>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</si>
  <si>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</si>
  <si>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</si>
  <si>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</si>
  <si>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</si>
  <si>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</si>
  <si>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</si>
  <si>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</si>
  <si>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</si>
  <si>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</si>
  <si>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</si>
  <si>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</si>
  <si>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</si>
  <si>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</si>
  <si>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</si>
  <si>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</si>
  <si>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</si>
  <si>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</si>
  <si>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</si>
  <si>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</si>
  <si>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</si>
  <si>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</si>
  <si>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</si>
  <si>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</si>
  <si>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</si>
  <si>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</si>
  <si>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</si>
  <si>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</si>
  <si>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</si>
  <si>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</si>
  <si>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</si>
  <si>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</si>
  <si>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</si>
  <si>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</si>
  <si>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</si>
  <si>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</si>
  <si>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</si>
  <si>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</si>
  <si>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</si>
  <si>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</si>
  <si>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</si>
  <si>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</si>
  <si>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</si>
  <si>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</si>
  <si>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</si>
  <si>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</si>
  <si>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</si>
  <si>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</si>
  <si>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</si>
  <si>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</si>
  <si>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</si>
  <si>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</si>
  <si>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</si>
  <si>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</si>
  <si>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</si>
  <si>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</si>
  <si>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</si>
  <si>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</si>
  <si>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</si>
  <si>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</si>
  <si>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</si>
  <si>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</si>
  <si>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</si>
  <si>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</si>
  <si>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</si>
  <si>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</si>
  <si>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</si>
  <si>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</si>
  <si>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</si>
  <si>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</si>
  <si>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</si>
  <si>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</si>
  <si>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</si>
  <si>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</si>
  <si>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</si>
  <si>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</si>
  <si>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</si>
  <si>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</si>
  <si>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</si>
  <si>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</si>
  <si>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</si>
  <si>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</si>
  <si>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</si>
  <si>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</si>
  <si>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</si>
  <si>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</si>
  <si>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</si>
  <si>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</si>
  <si>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</si>
  <si>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</si>
  <si>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</si>
  <si>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</si>
  <si>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</si>
  <si>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</si>
  <si>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</si>
  <si>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</si>
  <si>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</si>
  <si>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</si>
  <si>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</si>
  <si>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</si>
  <si>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</si>
  <si>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</si>
  <si>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</si>
  <si>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</si>
  <si>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</si>
  <si>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</si>
  <si>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</si>
  <si>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</si>
  <si>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</si>
  <si>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</si>
  <si>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</si>
  <si>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</si>
  <si>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</si>
  <si>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</si>
  <si>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</si>
  <si>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</si>
  <si>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</si>
  <si>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</si>
  <si>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</si>
  <si>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</si>
  <si>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</si>
  <si>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</si>
  <si>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</si>
  <si>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</si>
  <si>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</si>
  <si>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</si>
  <si>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</si>
  <si>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</si>
  <si>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</si>
  <si>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</si>
  <si>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</si>
  <si>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</si>
  <si>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</si>
  <si>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</si>
  <si>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</si>
  <si>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</si>
  <si>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</si>
  <si>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</si>
  <si>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</si>
  <si>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</si>
  <si>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</si>
  <si>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</si>
  <si>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</si>
  <si>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</si>
  <si>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</si>
  <si>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</si>
  <si>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</si>
  <si>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</si>
  <si>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</si>
  <si>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</si>
  <si>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</si>
  <si>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</si>
  <si>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</si>
  <si>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</si>
  <si>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</si>
  <si>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</si>
  <si>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</si>
  <si>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</si>
  <si>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</si>
  <si>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</si>
  <si>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</si>
  <si>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</si>
  <si>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</si>
  <si>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</si>
  <si>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</si>
  <si>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</si>
  <si>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</si>
  <si>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</si>
  <si>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</si>
  <si>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</si>
  <si>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</si>
  <si>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</si>
  <si>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</si>
  <si>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</si>
  <si>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</si>
  <si>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</si>
  <si>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</si>
  <si>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</si>
  <si>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</si>
  <si>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</si>
  <si>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</si>
  <si>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</si>
  <si>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</si>
  <si>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</si>
  <si>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</si>
  <si>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</si>
  <si>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</si>
  <si>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</si>
  <si>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</si>
  <si>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</si>
  <si>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</si>
  <si>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</si>
  <si>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</si>
  <si>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</si>
  <si>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</si>
  <si>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</si>
  <si>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</si>
  <si>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</si>
  <si>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</si>
  <si>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</si>
  <si>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</si>
  <si>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</si>
  <si>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</si>
  <si>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</si>
  <si>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</si>
  <si>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</si>
  <si>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</si>
  <si>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</si>
  <si>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</si>
  <si>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</si>
  <si>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</si>
  <si>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</si>
  <si>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</si>
  <si>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</si>
  <si>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</si>
  <si>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</si>
  <si>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</si>
  <si>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</si>
  <si>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</si>
  <si>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</si>
  <si>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</si>
  <si>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</si>
  <si>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</si>
  <si>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</si>
  <si>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</si>
  <si>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</si>
  <si>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</si>
  <si>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</si>
  <si>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</si>
  <si>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</si>
  <si>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</si>
  <si>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</si>
  <si>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</si>
  <si>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</si>
  <si>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</si>
  <si>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</si>
  <si>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</si>
  <si>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</si>
  <si>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</si>
  <si>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</si>
  <si>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</si>
  <si>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</si>
  <si>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</si>
  <si>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</si>
  <si>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</si>
  <si>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</si>
  <si>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</si>
  <si>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</si>
  <si>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</si>
  <si>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</si>
  <si>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</si>
  <si>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</si>
  <si>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</si>
  <si>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</si>
  <si>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</si>
  <si>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</si>
  <si>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</si>
  <si>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</si>
  <si>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</si>
  <si>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</si>
  <si>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</si>
  <si>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</si>
  <si>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</si>
  <si>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</si>
  <si>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</si>
  <si>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</si>
  <si>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</si>
  <si>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</si>
  <si>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</si>
  <si>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</si>
  <si>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</si>
  <si>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</si>
  <si>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</si>
  <si>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</si>
  <si>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</si>
  <si>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</si>
  <si>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</si>
  <si>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</si>
  <si>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</si>
  <si>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</si>
  <si>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</si>
  <si>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</si>
  <si>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</si>
  <si>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</si>
  <si>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</si>
  <si>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</si>
  <si>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</si>
  <si>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</si>
  <si>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</si>
  <si>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</si>
  <si>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</si>
  <si>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</si>
  <si>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</si>
  <si>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</si>
  <si>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</si>
  <si>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</si>
  <si>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</si>
  <si>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</si>
  <si>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</si>
  <si>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</si>
  <si>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</si>
  <si>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</si>
  <si>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</si>
  <si>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</si>
  <si>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</si>
  <si>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</si>
  <si>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</si>
  <si>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</si>
  <si>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</si>
  <si>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</si>
  <si>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</si>
  <si>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</si>
  <si>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</si>
  <si>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</si>
  <si>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</si>
  <si>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</si>
  <si>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</si>
  <si>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</si>
  <si>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</si>
  <si>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</si>
  <si>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</si>
  <si>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</si>
  <si>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</si>
  <si>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</si>
  <si>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</si>
  <si>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</si>
  <si>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</si>
  <si>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</si>
  <si>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</si>
  <si>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</si>
  <si>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</si>
  <si>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</si>
  <si>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</si>
  <si>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</si>
  <si>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</si>
  <si>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</si>
  <si>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</si>
  <si>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</si>
  <si>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</si>
  <si>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</si>
  <si>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</si>
  <si>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</si>
  <si>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</si>
  <si>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</si>
  <si>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</si>
  <si>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</si>
  <si>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</si>
  <si>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</si>
  <si>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</si>
  <si>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</si>
  <si>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</si>
  <si>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</si>
  <si>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</si>
  <si>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</si>
  <si>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</si>
  <si>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</si>
  <si>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</si>
  <si>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</si>
  <si>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</si>
  <si>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</si>
  <si>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</si>
  <si>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</si>
  <si>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</si>
  <si>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</si>
  <si>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</si>
  <si>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</si>
  <si>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</si>
  <si>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</si>
  <si>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</si>
  <si>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</si>
  <si>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</si>
  <si>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</si>
  <si>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</si>
  <si>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</si>
  <si>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</si>
  <si>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</si>
  <si>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</si>
  <si>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</si>
  <si>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</si>
  <si>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</si>
  <si>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</si>
  <si>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</si>
  <si>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</si>
  <si>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</si>
  <si>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</si>
  <si>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</si>
  <si>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</si>
  <si>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</si>
  <si>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</si>
  <si>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</si>
  <si>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</si>
  <si>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</si>
  <si>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</si>
  <si>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</si>
  <si>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</si>
  <si>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</si>
  <si>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</si>
  <si>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</si>
  <si>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</si>
  <si>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</si>
  <si>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</si>
  <si>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</si>
  <si>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</si>
  <si>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</si>
  <si>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</si>
  <si>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</si>
  <si>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</si>
  <si>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</si>
  <si>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</si>
  <si>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</si>
  <si>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</si>
  <si>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</si>
  <si>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</si>
  <si>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</si>
  <si>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</si>
  <si>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</si>
  <si>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</si>
  <si>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</si>
  <si>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</si>
  <si>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</si>
  <si>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</si>
  <si>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</si>
  <si>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</si>
  <si>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</si>
  <si>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</si>
  <si>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</si>
  <si>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</si>
  <si>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</si>
  <si>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</si>
  <si>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</si>
  <si>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</si>
  <si>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</si>
  <si>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</si>
  <si>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</si>
  <si>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</si>
  <si>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</si>
  <si>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</si>
  <si>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</si>
  <si>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</si>
  <si>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</si>
  <si>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</si>
  <si>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</si>
  <si>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</si>
  <si>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</si>
  <si>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</si>
  <si>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</si>
  <si>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</si>
  <si>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</si>
  <si>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</si>
  <si>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</si>
  <si>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</si>
  <si>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</si>
  <si>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</si>
  <si>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</si>
  <si>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</si>
  <si>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</si>
  <si>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</si>
  <si>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</si>
  <si>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</si>
  <si>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</si>
  <si>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</si>
  <si>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</si>
  <si>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</si>
  <si>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</si>
  <si>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</si>
  <si>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</si>
  <si>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</si>
  <si>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</si>
  <si>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</si>
  <si>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</si>
  <si>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</si>
  <si>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</si>
  <si>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</si>
  <si>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</si>
  <si>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</si>
  <si>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</si>
  <si>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</si>
  <si>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</si>
  <si>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</si>
  <si>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</si>
  <si>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</si>
  <si>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</si>
  <si>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</si>
  <si>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</si>
  <si>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</si>
  <si>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</si>
  <si>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</si>
  <si>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</si>
  <si>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</si>
  <si>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</si>
  <si>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</si>
  <si>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</si>
  <si>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</si>
  <si>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</si>
  <si>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</si>
  <si>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</si>
  <si>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</si>
  <si>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</si>
  <si>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</si>
  <si>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</si>
  <si>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</si>
  <si>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</si>
  <si>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</si>
  <si>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</si>
  <si>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</si>
  <si>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</si>
  <si>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</si>
  <si>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</si>
  <si>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</si>
  <si>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</si>
  <si>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</si>
  <si>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</si>
  <si>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</si>
  <si>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</si>
  <si>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</si>
  <si>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</si>
  <si>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</si>
  <si>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</si>
  <si>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</si>
  <si>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</si>
  <si>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</si>
  <si>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</si>
  <si>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</si>
  <si>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</si>
  <si>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</si>
  <si>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</si>
  <si>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</si>
  <si>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</si>
  <si>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</si>
  <si>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</si>
  <si>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</si>
  <si>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</si>
  <si>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</si>
  <si>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</si>
  <si>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</si>
  <si>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</si>
  <si>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</si>
  <si>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</si>
  <si>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</si>
  <si>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</si>
  <si>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</si>
  <si>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</si>
  <si>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</si>
  <si>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</si>
  <si>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</si>
  <si>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</si>
  <si>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</si>
  <si>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</si>
  <si>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</si>
  <si>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</si>
  <si>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</si>
  <si>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</si>
  <si>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</si>
  <si>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</si>
  <si>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</si>
  <si>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</si>
  <si>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</si>
  <si>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</si>
  <si>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</si>
  <si>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</si>
  <si>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</si>
  <si>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</si>
  <si>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</si>
  <si>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</si>
  <si>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</si>
  <si>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</si>
  <si>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</si>
  <si>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</si>
  <si>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</si>
  <si>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</si>
  <si>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</si>
  <si>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</si>
  <si>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</si>
  <si>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</si>
  <si>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</si>
  <si>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</si>
  <si>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</si>
  <si>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</si>
  <si>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</si>
  <si>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</si>
  <si>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</si>
  <si>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</si>
  <si>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</si>
  <si>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</si>
  <si>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</si>
  <si>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</si>
  <si>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</si>
  <si>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</si>
  <si>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</si>
  <si>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</si>
  <si>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</si>
  <si>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</si>
  <si>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</si>
  <si>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</si>
  <si>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</si>
  <si>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</si>
  <si>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</si>
  <si>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</si>
  <si>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</si>
  <si>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</si>
  <si>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</si>
  <si>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</si>
  <si>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</si>
  <si>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</si>
  <si>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</si>
  <si>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</si>
  <si>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</si>
  <si>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</si>
  <si>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</si>
  <si>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</si>
  <si>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</si>
  <si>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</si>
  <si>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</si>
  <si>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</si>
  <si>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</si>
  <si>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</si>
  <si>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</si>
  <si>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</si>
  <si>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</si>
  <si>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</si>
  <si>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</si>
  <si>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</si>
  <si>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</si>
  <si>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</si>
  <si>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</si>
  <si>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</si>
  <si>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</si>
  <si>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</si>
  <si>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</si>
  <si>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</si>
  <si>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</si>
  <si>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</si>
  <si>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</si>
  <si>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</si>
  <si>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</si>
  <si>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</si>
  <si>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</si>
  <si>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</si>
  <si>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</si>
  <si>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</si>
  <si>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</si>
  <si>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</si>
  <si>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</si>
  <si>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</si>
  <si>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</si>
  <si>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</si>
  <si>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</si>
  <si>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</si>
  <si>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</si>
  <si>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</si>
  <si>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</si>
  <si>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</si>
  <si>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</si>
  <si>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</si>
  <si>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</si>
  <si>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</si>
  <si>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</si>
  <si>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</si>
  <si>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</si>
  <si>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</si>
  <si>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</si>
  <si>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</si>
  <si>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</si>
  <si>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</si>
  <si>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</si>
  <si>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</si>
  <si>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</si>
  <si>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</si>
  <si>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</si>
  <si>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</si>
  <si>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</si>
  <si>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</si>
  <si>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</si>
  <si>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</si>
  <si>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</si>
  <si>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</si>
  <si>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</si>
  <si>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</si>
  <si>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</si>
  <si>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</si>
  <si>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</si>
  <si>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</si>
  <si>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</si>
  <si>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</si>
  <si>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</si>
  <si>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</si>
  <si>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</si>
  <si>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</si>
  <si>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</si>
  <si>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</si>
  <si>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</si>
  <si>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</si>
  <si>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</si>
  <si>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</si>
  <si>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</si>
  <si>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</si>
  <si>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</si>
  <si>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</si>
  <si>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</si>
  <si>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</si>
  <si>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</si>
  <si>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</si>
  <si>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</si>
  <si>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</si>
  <si>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</si>
  <si>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</si>
  <si>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</si>
  <si>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</si>
  <si>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</si>
  <si>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</si>
  <si>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</si>
  <si>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</si>
  <si>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</si>
  <si>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</si>
  <si>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</si>
  <si>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</si>
  <si>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</si>
  <si>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</si>
  <si>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</si>
  <si>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</si>
  <si>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</si>
  <si>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</si>
  <si>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</si>
  <si>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</si>
  <si>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</si>
  <si>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</si>
  <si>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</si>
  <si>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</si>
  <si>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</si>
  <si>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</si>
  <si>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</si>
  <si>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</si>
  <si>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</si>
  <si>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</si>
  <si>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</si>
  <si>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</si>
  <si>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</si>
  <si>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</si>
  <si>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</si>
  <si>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</si>
  <si>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</si>
  <si>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</si>
  <si>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</si>
  <si>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</si>
  <si>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</si>
  <si>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</si>
  <si>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</si>
  <si>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</si>
  <si>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</si>
  <si>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</si>
  <si>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</si>
  <si>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</si>
  <si>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</si>
  <si>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</si>
  <si>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</si>
  <si>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</si>
  <si>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</si>
  <si>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</si>
  <si>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</si>
  <si>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</si>
  <si>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</si>
  <si>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</si>
  <si>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</si>
  <si>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</si>
  <si>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</si>
  <si>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</si>
  <si>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</si>
  <si>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</si>
  <si>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</si>
  <si>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</si>
  <si>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</si>
  <si>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</si>
  <si>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</si>
  <si>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</si>
  <si>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</si>
  <si>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</si>
  <si>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</si>
  <si>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</si>
  <si>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</si>
  <si>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</si>
  <si>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</si>
  <si>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</si>
  <si>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</si>
  <si>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</si>
  <si>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</si>
  <si>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</si>
  <si>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</si>
  <si>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</si>
  <si>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</si>
  <si>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</si>
  <si>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</si>
  <si>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</si>
  <si>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</si>
  <si>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</si>
  <si>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</si>
  <si>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</si>
  <si>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</si>
  <si>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</si>
  <si>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</si>
  <si>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</si>
  <si>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</si>
  <si>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</si>
  <si>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</si>
  <si>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</si>
  <si>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</si>
  <si>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</si>
  <si>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</si>
  <si>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</si>
  <si>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</si>
  <si>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</si>
  <si>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</si>
  <si>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</si>
  <si>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</si>
  <si>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</si>
  <si>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</si>
  <si>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</si>
  <si>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</si>
  <si>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</si>
  <si>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</si>
  <si>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</si>
  <si>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</si>
  <si>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</si>
  <si>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</si>
  <si>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</si>
  <si>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</si>
  <si>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</si>
  <si>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</si>
  <si>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</si>
  <si>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</si>
  <si>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</si>
  <si>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</si>
  <si>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</si>
  <si>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</si>
  <si>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</si>
  <si>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</si>
  <si>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</si>
  <si>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</si>
  <si>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</si>
  <si>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</si>
  <si>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</si>
  <si>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</si>
  <si>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</si>
  <si>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</si>
  <si>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</si>
  <si>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</si>
  <si>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</si>
  <si>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</si>
  <si>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</si>
  <si>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</si>
  <si>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</si>
  <si>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</si>
  <si>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</si>
  <si>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</si>
  <si>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</si>
  <si>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</si>
  <si>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</si>
  <si>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</si>
  <si>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</si>
  <si>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</si>
  <si>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</si>
  <si>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</si>
  <si>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</si>
  <si>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</si>
  <si>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</si>
  <si>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</si>
  <si>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</si>
  <si>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</si>
  <si>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</si>
  <si>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</si>
  <si>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</si>
  <si>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</si>
  <si>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</si>
  <si>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</si>
  <si>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</si>
  <si>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</si>
  <si>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</si>
  <si>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</si>
  <si>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</si>
  <si>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</si>
  <si>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</si>
  <si>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</si>
  <si>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</si>
  <si>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</si>
  <si>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</si>
  <si>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</si>
  <si>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</si>
  <si>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</si>
  <si>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</si>
  <si>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</si>
  <si>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</si>
  <si>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</si>
  <si>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</si>
  <si>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</si>
  <si>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</si>
  <si>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</si>
  <si>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</si>
  <si>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</si>
  <si>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</si>
  <si>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</si>
  <si>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</si>
  <si>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</si>
  <si>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</si>
  <si>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</si>
  <si>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</si>
  <si>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</si>
  <si>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</si>
  <si>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</si>
  <si>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</si>
  <si>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</si>
  <si>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</si>
  <si>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</si>
  <si>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</si>
  <si>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</si>
  <si>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</si>
  <si>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</si>
  <si>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</si>
  <si>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</si>
  <si>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</si>
  <si>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</si>
  <si>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</si>
  <si>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</si>
  <si>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</si>
  <si>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</si>
  <si>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</si>
  <si>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</si>
  <si>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</si>
  <si>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</si>
  <si>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</si>
  <si>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</si>
  <si>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</si>
  <si>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</si>
  <si>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</si>
  <si>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</si>
  <si>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</si>
  <si>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</si>
  <si>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</si>
  <si>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</si>
  <si>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</si>
  <si>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</si>
  <si>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</si>
  <si>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</si>
  <si>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</si>
  <si>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</si>
  <si>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</si>
  <si>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</si>
  <si>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</si>
  <si>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</si>
  <si>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</si>
  <si>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</si>
  <si>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</si>
  <si>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</si>
  <si>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</si>
  <si>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</si>
  <si>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</si>
  <si>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</si>
  <si>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</si>
  <si>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</si>
  <si>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</si>
  <si>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</si>
  <si>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</si>
  <si>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</si>
  <si>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</si>
  <si>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</si>
  <si>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</si>
  <si>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</si>
  <si>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</si>
  <si>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</si>
  <si>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</si>
  <si>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</si>
  <si>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</si>
  <si>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</si>
  <si>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</si>
  <si>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</si>
  <si>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</si>
  <si>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</si>
  <si>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</si>
  <si>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</si>
  <si>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</si>
  <si>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</si>
  <si>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</si>
  <si>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</si>
  <si>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</si>
  <si>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</si>
  <si>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</si>
  <si>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</si>
  <si>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</si>
  <si>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</si>
  <si>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</si>
  <si>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</si>
  <si>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</si>
  <si>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</si>
  <si>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</si>
  <si>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</si>
  <si>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</si>
  <si>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</si>
  <si>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</si>
  <si>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</si>
  <si>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</si>
  <si>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</si>
  <si>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</si>
  <si>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</si>
  <si>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</si>
  <si>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</si>
  <si>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</si>
  <si>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</si>
  <si>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</si>
  <si>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</si>
  <si>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</si>
  <si>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</si>
  <si>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</si>
  <si>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</si>
  <si>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</si>
  <si>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</si>
  <si>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</si>
  <si>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</si>
  <si>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</si>
  <si>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</si>
  <si>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</si>
  <si>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</si>
  <si>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</si>
  <si>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</si>
  <si>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</si>
  <si>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</si>
  <si>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</si>
  <si>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</si>
  <si>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</si>
  <si>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</si>
  <si>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</si>
  <si>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</si>
  <si>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</si>
  <si>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</si>
  <si>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</si>
  <si>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</si>
  <si>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</si>
  <si>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</si>
  <si>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</si>
  <si>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</si>
  <si>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</si>
  <si>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</si>
  <si>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</si>
  <si>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</si>
  <si>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</si>
  <si>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</si>
  <si>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</si>
  <si>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</si>
  <si>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</si>
  <si>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</si>
  <si>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</si>
  <si>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</si>
  <si>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</si>
  <si>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</si>
  <si>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</si>
  <si>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</si>
  <si>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</si>
  <si>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</si>
  <si>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</si>
  <si>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</si>
  <si>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</si>
  <si>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</si>
  <si>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</si>
  <si>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</si>
  <si>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</si>
  <si>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</si>
  <si>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</si>
  <si>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</si>
  <si>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</si>
  <si>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</si>
  <si>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</si>
  <si>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</si>
  <si>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</si>
  <si>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</si>
  <si>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</si>
  <si>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</si>
  <si>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</si>
  <si>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</si>
  <si>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</si>
  <si>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</si>
  <si>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</si>
  <si>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</si>
  <si>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</si>
  <si>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</si>
  <si>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</si>
  <si>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</si>
  <si>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</si>
  <si>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</si>
  <si>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</si>
  <si>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</si>
  <si>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</si>
  <si>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</si>
  <si>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</si>
  <si>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</si>
  <si>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</si>
  <si>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</si>
  <si>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</si>
  <si>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</si>
  <si>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</si>
  <si>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</si>
  <si>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</si>
  <si>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</si>
  <si>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</si>
  <si>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</si>
  <si>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</si>
  <si>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</si>
  <si>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</si>
  <si>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</si>
  <si>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</si>
  <si>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</si>
  <si>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</si>
  <si>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</si>
  <si>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</si>
  <si>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</si>
  <si>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</si>
  <si>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</si>
  <si>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</si>
  <si>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</si>
  <si>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</si>
  <si>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</si>
  <si>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</si>
  <si>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</si>
  <si>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</si>
  <si>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</si>
  <si>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</si>
  <si>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</si>
  <si>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</si>
  <si>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</si>
  <si>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</si>
  <si>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</si>
  <si>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</si>
  <si>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</si>
  <si>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</si>
  <si>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</si>
  <si>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</si>
  <si>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</si>
  <si>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</si>
  <si>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</si>
  <si>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</si>
  <si>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</si>
  <si>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</si>
  <si>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</si>
  <si>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</si>
  <si>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</si>
  <si>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</si>
  <si>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</si>
  <si>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</si>
  <si>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</si>
  <si>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</si>
  <si>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</si>
  <si>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</si>
  <si>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</si>
  <si>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</si>
  <si>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</si>
  <si>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</si>
  <si>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</si>
  <si>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</si>
  <si>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</si>
  <si>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</si>
  <si>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</si>
  <si>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</si>
  <si>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</si>
  <si>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</si>
  <si>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</si>
  <si>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</si>
  <si>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</si>
  <si>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</si>
  <si>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</si>
  <si>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</si>
  <si>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</si>
  <si>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</si>
  <si>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</si>
  <si>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</si>
  <si>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</si>
  <si>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</si>
  <si>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</si>
  <si>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</si>
  <si>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</si>
  <si>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</si>
  <si>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</si>
  <si>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</si>
  <si>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</si>
  <si>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</si>
  <si>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</si>
  <si>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</si>
  <si>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</si>
  <si>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</si>
  <si>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</si>
  <si>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</si>
  <si>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</si>
  <si>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</si>
  <si>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</si>
  <si>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</si>
  <si>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</si>
  <si>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</si>
  <si>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</si>
  <si>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</si>
  <si>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</si>
  <si>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</si>
  <si>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</si>
  <si>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</si>
  <si>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</si>
  <si>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</si>
  <si>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</si>
  <si>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</si>
  <si>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</si>
  <si>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</si>
  <si>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</si>
  <si>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</si>
  <si>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</si>
  <si>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</si>
  <si>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</si>
  <si>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</si>
  <si>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</si>
  <si>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</si>
  <si>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</si>
  <si>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</si>
  <si>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</si>
  <si>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</si>
  <si>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</si>
  <si>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</si>
  <si>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</si>
  <si>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</si>
  <si>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</si>
  <si>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</si>
  <si>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</si>
  <si>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</si>
  <si>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</si>
  <si>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</si>
  <si>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</si>
  <si>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</si>
  <si>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</si>
  <si>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</si>
  <si>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</si>
  <si>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</si>
  <si>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</si>
  <si>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</si>
  <si>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</si>
  <si>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</si>
  <si>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</si>
  <si>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</si>
  <si>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</si>
  <si>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</si>
  <si>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</si>
  <si>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</si>
  <si>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</si>
  <si>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</si>
  <si>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</si>
  <si>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</si>
  <si>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</si>
  <si>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</si>
  <si>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</si>
  <si>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</si>
  <si>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</si>
  <si>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</si>
  <si>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</si>
  <si>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</si>
  <si>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</si>
  <si>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</si>
  <si>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</si>
  <si>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</si>
  <si>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</si>
  <si>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</si>
  <si>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</si>
  <si>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</si>
  <si>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</si>
  <si>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</si>
  <si>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</si>
  <si>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</si>
  <si>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</si>
  <si>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</si>
  <si>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</si>
  <si>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</si>
  <si>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</si>
  <si>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</si>
  <si>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</si>
  <si>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</si>
  <si>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</si>
  <si>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</si>
  <si>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</si>
  <si>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</si>
  <si>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</si>
  <si>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</si>
  <si>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</si>
  <si>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</si>
  <si>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</si>
  <si>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</si>
  <si>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</si>
  <si>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</si>
  <si>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</si>
  <si>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</si>
  <si>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</si>
  <si>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</si>
  <si>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</si>
  <si>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</si>
  <si>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</si>
  <si>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</si>
  <si>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</si>
  <si>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</si>
  <si>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</si>
  <si>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</si>
  <si>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</si>
  <si>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</si>
  <si>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</si>
  <si>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</si>
  <si>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</si>
  <si>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</si>
  <si>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</si>
  <si>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</si>
  <si>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</si>
  <si>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</si>
  <si>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</si>
  <si>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</si>
  <si>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</si>
  <si>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</si>
  <si>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</si>
  <si>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</si>
  <si>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</si>
  <si>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</si>
  <si>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</si>
  <si>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</si>
  <si>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</si>
  <si>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</si>
  <si>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</si>
  <si>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</si>
  <si>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</si>
  <si>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</si>
  <si>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</si>
  <si>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</si>
  <si>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</si>
  <si>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</si>
  <si>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</si>
  <si>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</si>
  <si>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</si>
  <si>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</si>
  <si>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</si>
  <si>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</si>
  <si>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</si>
  <si>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</si>
  <si>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</si>
  <si>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</si>
  <si>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</si>
  <si>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</si>
  <si>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</si>
  <si>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</si>
  <si>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</si>
  <si>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</si>
  <si>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</si>
  <si>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</si>
  <si>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</si>
  <si>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</si>
  <si>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</si>
  <si>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</si>
  <si>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</si>
  <si>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</si>
  <si>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</si>
  <si>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</si>
  <si>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</si>
  <si>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</si>
  <si>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</si>
  <si>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</si>
  <si>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</si>
  <si>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</si>
  <si>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</si>
  <si>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</si>
  <si>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</si>
  <si>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</si>
  <si>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</si>
  <si>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</si>
  <si>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</si>
  <si>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</si>
  <si>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</si>
  <si>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</si>
  <si>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</si>
  <si>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</si>
  <si>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</si>
  <si>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</si>
  <si>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</si>
  <si>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</si>
  <si>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</si>
  <si>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</si>
  <si>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</si>
  <si>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</si>
  <si>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</si>
  <si>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</si>
  <si>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</si>
  <si>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</si>
  <si>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</si>
  <si>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</si>
  <si>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</si>
  <si>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</si>
  <si>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</si>
  <si>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</si>
  <si>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</si>
  <si>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</si>
  <si>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</si>
  <si>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</si>
  <si>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</si>
  <si>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</si>
  <si>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</si>
  <si>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</si>
  <si>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</si>
  <si>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</si>
  <si>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</si>
  <si>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</si>
  <si>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</si>
  <si>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</si>
  <si>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</si>
  <si>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</si>
  <si>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</si>
  <si>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</si>
  <si>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</si>
  <si>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</si>
  <si>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</si>
  <si>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</si>
  <si>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</si>
  <si>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</si>
  <si>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</si>
  <si>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</si>
  <si>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</si>
  <si>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</si>
  <si>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</si>
  <si>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</si>
  <si>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</si>
  <si>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</si>
  <si>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</si>
  <si>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</si>
  <si>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</si>
  <si>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</si>
  <si>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</si>
  <si>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</si>
  <si>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</si>
  <si>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</si>
  <si>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</si>
  <si>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</si>
  <si>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</si>
  <si>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</si>
  <si>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</si>
  <si>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</si>
  <si>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</si>
  <si>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</si>
  <si>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</si>
  <si>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</si>
  <si>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</si>
  <si>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</si>
  <si>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</si>
  <si>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</si>
  <si>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</si>
  <si>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</si>
  <si>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</si>
  <si>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</si>
  <si>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</si>
  <si>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</si>
  <si>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</si>
  <si>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</si>
  <si>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</si>
  <si>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</si>
  <si>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</si>
  <si>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</si>
  <si>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</si>
  <si>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</si>
  <si>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</si>
  <si>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</si>
  <si>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</si>
  <si>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</si>
  <si>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</si>
  <si>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</si>
  <si>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</si>
  <si>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</si>
  <si>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</si>
  <si>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</si>
  <si>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</si>
  <si>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</si>
  <si>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</si>
  <si>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</si>
  <si>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</si>
  <si>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</si>
  <si>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</si>
  <si>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</si>
  <si>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</si>
  <si>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</si>
  <si>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</si>
  <si>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</si>
  <si>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</si>
  <si>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</si>
  <si>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</si>
  <si>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</si>
  <si>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</si>
  <si>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</si>
  <si>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</si>
  <si>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</si>
  <si>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</si>
  <si>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</si>
  <si>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</si>
  <si>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</si>
  <si>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</si>
  <si>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</si>
  <si>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</si>
  <si>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</si>
  <si>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</si>
  <si>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</si>
  <si>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</si>
  <si>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</si>
  <si>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</si>
  <si>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</si>
  <si>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</si>
  <si>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</si>
  <si>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</si>
  <si>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</si>
  <si>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</si>
  <si>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</si>
  <si>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</si>
  <si>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</si>
  <si>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</si>
  <si>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</si>
  <si>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</si>
  <si>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</si>
  <si>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</si>
  <si>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</si>
  <si>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</si>
  <si>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</si>
  <si>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</si>
  <si>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</si>
  <si>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</si>
  <si>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</si>
  <si>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</si>
  <si>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</si>
  <si>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</si>
  <si>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</si>
  <si>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</si>
  <si>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</si>
  <si>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</si>
  <si>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</si>
  <si>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</si>
  <si>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</si>
  <si>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</si>
  <si>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</si>
  <si>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</si>
  <si>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</si>
  <si>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</si>
  <si>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</si>
  <si>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</si>
  <si>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</si>
  <si>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</si>
  <si>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</si>
  <si>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</si>
  <si>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</si>
  <si>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</si>
  <si>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</si>
  <si>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</si>
  <si>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</si>
  <si>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</si>
  <si>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</si>
  <si>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</si>
  <si>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</si>
  <si>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</si>
  <si>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</si>
  <si>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</si>
  <si>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</si>
  <si>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</si>
  <si>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</si>
  <si>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</si>
  <si>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</si>
  <si>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</si>
  <si>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</si>
  <si>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</si>
  <si>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</si>
  <si>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</si>
  <si>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</si>
  <si>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</si>
  <si>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</si>
  <si>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</si>
  <si>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</si>
  <si>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</si>
  <si>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</si>
  <si>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</si>
  <si>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</si>
  <si>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</si>
  <si>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</si>
  <si>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</si>
  <si>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</si>
  <si>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</si>
  <si>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</si>
  <si>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</si>
  <si>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</si>
  <si>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</si>
  <si>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</si>
  <si>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</si>
  <si>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</si>
  <si>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</si>
  <si>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</si>
  <si>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</si>
  <si>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</si>
  <si>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</si>
  <si>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</si>
  <si>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</si>
  <si>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</si>
  <si>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</si>
  <si>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</si>
  <si>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</si>
  <si>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</si>
  <si>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</si>
  <si>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</si>
  <si>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</si>
  <si>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</si>
  <si>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</si>
  <si>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</si>
  <si>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</si>
  <si>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</si>
  <si>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</si>
  <si>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</si>
  <si>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</si>
  <si>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</si>
  <si>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</si>
  <si>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</si>
  <si>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</si>
  <si>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</si>
  <si>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</si>
  <si>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</si>
  <si>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</si>
  <si>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</si>
  <si>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</si>
  <si>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</si>
  <si>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</si>
  <si>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</si>
  <si>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</si>
  <si>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</si>
  <si>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</si>
  <si>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</si>
  <si>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</si>
  <si>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</si>
  <si>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</si>
  <si>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</si>
  <si>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</si>
  <si>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</si>
  <si>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</si>
  <si>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</si>
  <si>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</si>
  <si>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</si>
  <si>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</si>
  <si>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</si>
  <si>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</si>
  <si>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</si>
  <si>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</si>
  <si>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</si>
  <si>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</si>
  <si>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</si>
  <si>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</si>
  <si>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</si>
  <si>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</si>
  <si>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</si>
  <si>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</si>
  <si>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</si>
  <si>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</si>
  <si>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</si>
  <si>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</si>
  <si>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</si>
  <si>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</si>
  <si>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</si>
  <si>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</si>
  <si>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</si>
  <si>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</si>
  <si>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</si>
  <si>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</si>
  <si>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</si>
  <si>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</si>
  <si>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</si>
  <si>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</si>
  <si>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</si>
  <si>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</si>
  <si>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</si>
  <si>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</si>
  <si>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</si>
  <si>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</si>
  <si>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</si>
  <si>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</si>
  <si>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</si>
  <si>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</si>
  <si>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</si>
  <si>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</si>
  <si>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</si>
  <si>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</si>
  <si>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</si>
  <si>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</si>
  <si>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</si>
  <si>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</si>
  <si>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</si>
  <si>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</si>
  <si>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</si>
  <si>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</si>
  <si>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</si>
  <si>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</si>
  <si>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</si>
  <si>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</si>
  <si>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</si>
  <si>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</si>
  <si>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</si>
  <si>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</si>
  <si>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</si>
  <si>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</si>
  <si>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</si>
  <si>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</si>
  <si>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</si>
  <si>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</si>
  <si>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</si>
  <si>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</si>
  <si>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</si>
  <si>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</si>
  <si>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</si>
  <si>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</si>
  <si>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</si>
  <si>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</si>
  <si>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</si>
  <si>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</si>
  <si>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</si>
  <si>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</si>
  <si>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</si>
  <si>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</si>
  <si>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</si>
  <si>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</si>
  <si>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</si>
  <si>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</si>
  <si>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</si>
  <si>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</si>
  <si>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</si>
  <si>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</si>
  <si>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</si>
  <si>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</si>
  <si>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</si>
  <si>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</si>
  <si>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</si>
  <si>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</si>
  <si>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</si>
  <si>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</si>
  <si>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</si>
  <si>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</si>
  <si>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</si>
  <si>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</si>
  <si>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</si>
  <si>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</si>
  <si>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</si>
  <si>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</si>
  <si>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</si>
  <si>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</si>
  <si>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</si>
  <si>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</si>
  <si>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</si>
  <si>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</si>
  <si>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</si>
  <si>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</si>
  <si>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</si>
  <si>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</si>
  <si>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</si>
  <si>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</si>
  <si>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</si>
  <si>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</si>
  <si>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</si>
  <si>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</si>
  <si>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</si>
  <si>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</si>
  <si>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</si>
  <si>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</si>
  <si>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</si>
  <si>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</si>
  <si>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</si>
  <si>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</si>
  <si>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</si>
  <si>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</si>
  <si>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</si>
  <si>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</si>
  <si>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</si>
  <si>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</si>
  <si>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</si>
  <si>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</si>
  <si>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</si>
  <si>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</si>
  <si>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</si>
  <si>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</si>
  <si>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</si>
  <si>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</si>
  <si>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</si>
  <si>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</si>
  <si>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</si>
  <si>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</si>
  <si>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</si>
  <si>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</si>
  <si>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</si>
  <si>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</si>
  <si>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</si>
  <si>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</si>
  <si>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</si>
  <si>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</si>
  <si>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</si>
  <si>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</si>
  <si>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</si>
  <si>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</si>
  <si>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</si>
  <si>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</si>
  <si>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</si>
  <si>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</si>
  <si>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</si>
  <si>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</si>
  <si>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</si>
  <si>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</si>
  <si>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</si>
  <si>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</si>
  <si>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</si>
  <si>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</si>
  <si>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</si>
  <si>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</si>
  <si>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</si>
  <si>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</si>
  <si>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</si>
  <si>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</si>
  <si>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</si>
  <si>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</si>
  <si>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</si>
  <si>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</si>
  <si>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</si>
  <si>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</si>
  <si>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</si>
  <si>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</si>
  <si>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</si>
  <si>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</si>
  <si>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</si>
  <si>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</si>
  <si>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</si>
  <si>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</si>
  <si>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</si>
  <si>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</si>
  <si>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</si>
  <si>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</si>
  <si>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</si>
  <si>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</si>
  <si>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</si>
  <si>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</si>
  <si>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</si>
  <si>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</si>
  <si>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</si>
  <si>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</si>
  <si>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</si>
  <si>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</si>
  <si>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</si>
  <si>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</si>
  <si>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</si>
  <si>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</si>
  <si>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</si>
  <si>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</si>
  <si>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</si>
  <si>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</si>
  <si>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</si>
  <si>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</si>
  <si>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</si>
  <si>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</si>
  <si>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</si>
  <si>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</si>
  <si>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</si>
  <si>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</si>
  <si>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</si>
  <si>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</si>
  <si>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</si>
  <si>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</si>
  <si>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</si>
  <si>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</si>
  <si>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</si>
  <si>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</si>
  <si>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</si>
  <si>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</si>
  <si>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</si>
  <si>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</si>
  <si>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</si>
  <si>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</si>
  <si>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</si>
  <si>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</si>
  <si>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</si>
  <si>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</si>
  <si>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</si>
  <si>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</si>
  <si>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</si>
  <si>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</si>
  <si>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</si>
  <si>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</si>
  <si>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</si>
  <si>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</si>
  <si>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</si>
  <si>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</si>
  <si>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</si>
  <si>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</si>
  <si>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</si>
  <si>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</si>
  <si>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</si>
  <si>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</si>
  <si>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</si>
  <si>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</si>
  <si>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</si>
  <si>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</si>
  <si>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</si>
  <si>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</si>
  <si>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</si>
  <si>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</si>
  <si>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</si>
  <si>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</si>
  <si>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</si>
  <si>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</si>
  <si>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</si>
  <si>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</si>
  <si>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</si>
  <si>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</si>
  <si>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</si>
  <si>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</si>
  <si>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</si>
  <si>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</si>
  <si>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</si>
  <si>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</si>
  <si>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</si>
  <si>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</si>
  <si>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</si>
  <si>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</si>
  <si>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</si>
  <si>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</si>
  <si>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</si>
  <si>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</si>
  <si>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</si>
  <si>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</si>
  <si>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</si>
  <si>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</si>
  <si>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</si>
  <si>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</si>
  <si>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</si>
  <si>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</si>
  <si>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</si>
  <si>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</si>
  <si>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</si>
  <si>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</si>
  <si>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</si>
  <si>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</si>
  <si>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</si>
  <si>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</si>
  <si>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</si>
  <si>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</si>
  <si>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</si>
  <si>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</si>
  <si>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</si>
  <si>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</si>
  <si>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</si>
  <si>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</si>
  <si>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</si>
  <si>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</si>
  <si>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</si>
  <si>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</si>
  <si>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</si>
  <si>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</si>
  <si>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</si>
  <si>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</si>
  <si>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</si>
  <si>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</si>
  <si>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</si>
  <si>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</si>
  <si>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</si>
  <si>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</si>
  <si>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</si>
  <si>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</si>
  <si>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</si>
  <si>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</si>
  <si>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</si>
  <si>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</si>
  <si>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</si>
  <si>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</si>
  <si>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</si>
  <si>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</si>
  <si>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</si>
  <si>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</si>
  <si>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</si>
  <si>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</si>
  <si>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</si>
  <si>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</si>
  <si>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</si>
  <si>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</si>
  <si>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</si>
  <si>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</si>
  <si>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</si>
  <si>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</si>
  <si>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</si>
  <si>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</si>
  <si>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</si>
  <si>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</si>
  <si>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</si>
  <si>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</si>
  <si>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</si>
  <si>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</si>
  <si>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</si>
  <si>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</si>
  <si>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</si>
  <si>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</si>
  <si>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</si>
  <si>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</si>
  <si>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</si>
  <si>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</si>
  <si>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</si>
  <si>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</si>
  <si>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</si>
  <si>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</si>
  <si>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</si>
  <si>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</si>
  <si>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</si>
  <si>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</si>
  <si>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</si>
  <si>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</si>
  <si>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</si>
  <si>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</si>
  <si>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</si>
  <si>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</si>
  <si>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</si>
  <si>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</si>
  <si>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</si>
  <si>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</si>
  <si>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</si>
  <si>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</si>
  <si>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</si>
  <si>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</si>
  <si>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</si>
  <si>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</si>
  <si>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</si>
  <si>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</si>
  <si>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</si>
  <si>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</si>
  <si>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</si>
  <si>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</si>
  <si>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</si>
  <si>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</si>
  <si>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</si>
  <si>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</si>
  <si>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</si>
  <si>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</si>
  <si>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</si>
  <si>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</si>
  <si>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</si>
  <si>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</si>
  <si>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</si>
  <si>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</si>
  <si>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</si>
  <si>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</si>
  <si>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</si>
  <si>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</si>
  <si>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</si>
  <si>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</si>
  <si>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</si>
  <si>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</si>
  <si>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</si>
  <si>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</si>
  <si>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</si>
  <si>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</si>
  <si>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</si>
  <si>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</si>
  <si>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</si>
  <si>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</si>
  <si>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</si>
  <si>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</si>
  <si>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</si>
  <si>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</si>
  <si>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</si>
  <si>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</si>
  <si>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</si>
  <si>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</si>
  <si>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</si>
  <si>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</si>
  <si>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</si>
  <si>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</si>
  <si>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</si>
  <si>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</si>
  <si>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</si>
  <si>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</si>
  <si>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</si>
  <si>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</si>
  <si>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</si>
  <si>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</si>
  <si>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</si>
  <si>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</si>
  <si>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</si>
  <si>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</si>
  <si>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</si>
  <si>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</si>
  <si>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</si>
  <si>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</si>
  <si>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</si>
  <si>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</si>
  <si>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</si>
  <si>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</si>
  <si>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</si>
  <si>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</si>
  <si>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</si>
  <si>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</si>
  <si>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</si>
  <si>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</si>
  <si>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</si>
  <si>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</si>
  <si>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</si>
  <si>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</si>
  <si>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</si>
  <si>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</si>
  <si>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</si>
  <si>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</si>
  <si>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</si>
  <si>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</si>
  <si>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</si>
  <si>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</si>
  <si>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</si>
  <si>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</si>
  <si>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</si>
  <si>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</si>
  <si>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</si>
  <si>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</si>
  <si>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</si>
  <si>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</si>
  <si>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</si>
  <si>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</si>
  <si>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</si>
  <si>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</si>
  <si>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</si>
  <si>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</si>
  <si>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</si>
  <si>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</si>
  <si>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</si>
  <si>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</si>
  <si>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</si>
  <si>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</si>
  <si>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</si>
  <si>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</si>
  <si>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</si>
  <si>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</si>
  <si>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</si>
  <si>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</si>
  <si>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</si>
  <si>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</si>
  <si>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</si>
  <si>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</si>
  <si>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</si>
  <si>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</si>
  <si>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</si>
  <si>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</si>
  <si>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</si>
  <si>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</si>
  <si>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</si>
  <si>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</si>
  <si>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</si>
  <si>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</si>
  <si>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</si>
  <si>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</si>
  <si>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</si>
  <si>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</si>
  <si>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</si>
  <si>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</si>
  <si>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</si>
  <si>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</si>
  <si>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</si>
  <si>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</si>
  <si>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</si>
  <si>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</si>
  <si>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</si>
  <si>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</si>
  <si>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</si>
  <si>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</si>
  <si>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</si>
  <si>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</si>
  <si>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</si>
  <si>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</si>
  <si>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</si>
  <si>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</si>
  <si>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</si>
  <si>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</si>
  <si>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</si>
  <si>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</si>
  <si>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</si>
  <si>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</si>
  <si>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</si>
  <si>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</si>
  <si>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</si>
  <si>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</si>
  <si>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</si>
  <si>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</si>
  <si>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</si>
  <si>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</si>
  <si>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</si>
  <si>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</si>
  <si>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</si>
  <si>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</si>
  <si>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</si>
  <si>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</si>
  <si>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</si>
  <si>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</si>
  <si>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</si>
  <si>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</si>
  <si>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</si>
  <si>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</si>
  <si>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</si>
  <si>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</si>
  <si>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</si>
  <si>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</si>
  <si>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</si>
  <si>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</si>
  <si>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</si>
  <si>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</si>
  <si>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</si>
  <si>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</si>
  <si>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</si>
  <si>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</si>
  <si>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</si>
  <si>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</si>
  <si>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</si>
  <si>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</si>
  <si>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</si>
  <si>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</si>
  <si>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</si>
  <si>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</si>
  <si>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</si>
  <si>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</si>
  <si>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</si>
  <si>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</si>
  <si>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</si>
  <si>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</si>
  <si>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</si>
  <si>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</si>
  <si>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</si>
  <si>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</si>
  <si>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</si>
  <si>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</si>
  <si>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</si>
  <si>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</si>
  <si>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</si>
  <si>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</si>
  <si>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</si>
  <si>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</si>
  <si>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</si>
  <si>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</si>
  <si>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</si>
  <si>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</si>
  <si>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</si>
  <si>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</si>
  <si>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</si>
  <si>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</si>
  <si>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</si>
  <si>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</si>
  <si>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</si>
  <si>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</si>
  <si>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</si>
  <si>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</si>
  <si>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</si>
  <si>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</si>
  <si>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</si>
  <si>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</si>
  <si>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</si>
  <si>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</si>
  <si>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</si>
  <si>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</si>
  <si>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</si>
  <si>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</si>
  <si>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</si>
  <si>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</si>
  <si>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</si>
  <si>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</si>
  <si>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</si>
  <si>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</si>
  <si>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</si>
  <si>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</si>
  <si>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</si>
  <si>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</si>
  <si>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</si>
  <si>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</si>
  <si>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</si>
  <si>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</si>
  <si>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</si>
  <si>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</si>
  <si>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</si>
  <si>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</si>
  <si>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</si>
  <si>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</si>
  <si>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</si>
  <si>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</si>
  <si>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</si>
  <si>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</si>
  <si>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</si>
  <si>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</si>
  <si>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</si>
  <si>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</si>
  <si>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</si>
  <si>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</si>
  <si>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</si>
  <si>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</si>
  <si>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</si>
  <si>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</si>
  <si>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</si>
  <si>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</si>
  <si>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</si>
  <si>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</si>
  <si>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</si>
  <si>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</si>
  <si>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</si>
  <si>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</si>
  <si>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</si>
  <si>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</si>
  <si>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</si>
  <si>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</si>
  <si>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</si>
  <si>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</si>
  <si>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</si>
  <si>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</si>
  <si>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</si>
  <si>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</si>
  <si>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</si>
  <si>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</si>
  <si>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</si>
  <si>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</si>
  <si>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</si>
  <si>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</si>
  <si>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</si>
  <si>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</si>
  <si>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</si>
  <si>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</si>
  <si>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</si>
  <si>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</si>
  <si>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</si>
  <si>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</si>
  <si>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</si>
  <si>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</si>
  <si>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</si>
  <si>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</si>
  <si>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</si>
  <si>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</si>
  <si>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</si>
  <si>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</si>
  <si>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</si>
  <si>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</si>
  <si>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</si>
  <si>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</si>
  <si>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</si>
  <si>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</si>
  <si>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</si>
  <si>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</si>
  <si>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</si>
  <si>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</si>
  <si>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</si>
  <si>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</si>
  <si>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</si>
  <si>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</si>
  <si>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</si>
  <si>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</si>
  <si>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</si>
  <si>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</si>
  <si>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</si>
  <si>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</si>
  <si>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</si>
  <si>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</si>
  <si>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</si>
  <si>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</si>
  <si>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</si>
  <si>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</si>
  <si>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</si>
  <si>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</si>
  <si>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</si>
  <si>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</si>
  <si>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</si>
  <si>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</si>
  <si>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</si>
  <si>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</si>
  <si>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</si>
  <si>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</si>
  <si>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</si>
  <si>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</si>
  <si>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</si>
  <si>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</si>
  <si>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</si>
  <si>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</si>
  <si>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</si>
  <si>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</si>
  <si>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</si>
  <si>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</si>
  <si>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</si>
  <si>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</si>
  <si>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</si>
  <si>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</si>
  <si>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</si>
  <si>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</si>
  <si>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</si>
  <si>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</si>
  <si>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</si>
  <si>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</si>
  <si>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</si>
  <si>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</si>
  <si>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</si>
  <si>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</si>
  <si>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</si>
  <si>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</si>
  <si>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</si>
  <si>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</si>
  <si>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</si>
  <si>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</si>
  <si>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</si>
  <si>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</si>
  <si>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</si>
  <si>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</si>
  <si>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</si>
  <si>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</si>
  <si>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</si>
  <si>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</si>
  <si>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</si>
  <si>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</si>
  <si>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</si>
  <si>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</si>
  <si>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</si>
  <si>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</si>
  <si>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</si>
  <si>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</si>
  <si>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</si>
  <si>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</si>
  <si>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</si>
  <si>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</si>
  <si>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</si>
  <si>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</si>
  <si>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</si>
  <si>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</si>
  <si>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</si>
  <si>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</si>
  <si>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</si>
  <si>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</si>
  <si>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</si>
  <si>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</si>
  <si>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</si>
  <si>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</si>
  <si>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</si>
  <si>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</si>
  <si>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</si>
  <si>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</si>
  <si>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</si>
  <si>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</si>
  <si>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</si>
  <si>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</si>
  <si>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</si>
  <si>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</si>
  <si>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</si>
  <si>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</si>
  <si>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</si>
  <si>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</si>
  <si>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</si>
  <si>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</si>
  <si>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</si>
  <si>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</si>
  <si>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</si>
  <si>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</si>
  <si>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</si>
  <si>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</si>
  <si>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</si>
  <si>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</si>
  <si>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</si>
  <si>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</si>
  <si>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</si>
  <si>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</si>
  <si>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</si>
  <si>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</si>
  <si>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</si>
  <si>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</si>
  <si>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</si>
  <si>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</si>
  <si>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</si>
  <si>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</si>
  <si>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</si>
  <si>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</si>
  <si>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</si>
  <si>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</si>
  <si>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</si>
  <si>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</si>
  <si>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</si>
  <si>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</si>
  <si>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</si>
  <si>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</si>
  <si>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</si>
  <si>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</si>
  <si>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</si>
  <si>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</si>
  <si>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</si>
  <si>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</si>
  <si>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</si>
  <si>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</si>
  <si>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</si>
  <si>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</si>
  <si>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</si>
  <si>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</si>
  <si>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</si>
  <si>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</si>
  <si>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</si>
  <si>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</si>
  <si>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</si>
  <si>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</si>
  <si>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</si>
  <si>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</si>
  <si>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</si>
  <si>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</si>
  <si>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</si>
  <si>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</si>
  <si>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</si>
  <si>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</si>
  <si>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</si>
  <si>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</si>
  <si>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</si>
  <si>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</si>
  <si>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</si>
  <si>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</si>
  <si>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</si>
  <si>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</si>
  <si>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</si>
  <si>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</si>
  <si>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</si>
  <si>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</si>
  <si>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</si>
  <si>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</si>
  <si>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</si>
  <si>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</si>
  <si>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</si>
  <si>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</si>
  <si>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</si>
  <si>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</si>
  <si>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</si>
  <si>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</si>
  <si>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</si>
  <si>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</si>
  <si>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</si>
  <si>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</si>
  <si>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</si>
  <si>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</si>
  <si>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</si>
  <si>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</si>
  <si>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</si>
  <si>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</si>
  <si>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</si>
  <si>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</si>
  <si>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</si>
  <si>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</si>
  <si>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</si>
  <si>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</si>
  <si>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</si>
  <si>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</si>
  <si>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</si>
  <si>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</si>
  <si>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</si>
  <si>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</si>
  <si>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</si>
  <si>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</si>
  <si>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</si>
  <si>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</si>
  <si>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</si>
  <si>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</si>
  <si>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</si>
  <si>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</si>
  <si>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</si>
  <si>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</si>
  <si>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</si>
  <si>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</si>
  <si>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</si>
  <si>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</si>
  <si>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</si>
  <si>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</si>
  <si>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</si>
  <si>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</si>
  <si>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</si>
  <si>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</si>
  <si>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</si>
  <si>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</si>
  <si>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</si>
  <si>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</si>
  <si>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</si>
  <si>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</si>
  <si>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</si>
  <si>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</si>
  <si>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</si>
  <si>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</si>
  <si>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</si>
  <si>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</si>
  <si>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</si>
  <si>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</si>
  <si>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</si>
  <si>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</si>
  <si>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</si>
  <si>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</si>
  <si>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</si>
  <si>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</si>
  <si>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</si>
  <si>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</si>
  <si>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</si>
  <si>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</si>
  <si>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</si>
  <si>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</si>
  <si>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</si>
  <si>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</si>
  <si>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</si>
  <si>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</si>
  <si>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</si>
  <si>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</si>
  <si>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</si>
  <si>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</si>
  <si>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</si>
  <si>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</si>
  <si>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</si>
  <si>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</si>
  <si>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</si>
  <si>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</si>
  <si>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</si>
  <si>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</si>
  <si>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</si>
  <si>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</si>
  <si>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</si>
  <si>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</si>
  <si>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</si>
  <si>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</si>
  <si>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</si>
  <si>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</si>
  <si>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</si>
  <si>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</si>
  <si>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</si>
  <si>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</si>
  <si>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</si>
  <si>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</si>
  <si>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</si>
  <si>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</si>
  <si>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</si>
  <si>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</si>
  <si>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</si>
  <si>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</si>
  <si>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</si>
  <si>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</si>
  <si>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</si>
  <si>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</si>
  <si>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</si>
  <si>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</si>
  <si>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</si>
  <si>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</si>
  <si>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</si>
  <si>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</si>
  <si>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</si>
  <si>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</si>
  <si>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</si>
  <si>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</si>
  <si>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</si>
  <si>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</si>
  <si>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</si>
  <si>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</si>
  <si>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</si>
  <si>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</si>
  <si>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</si>
  <si>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</si>
  <si>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</si>
  <si>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</si>
  <si>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</si>
  <si>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</si>
  <si>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</si>
  <si>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</si>
  <si>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</si>
  <si>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</si>
  <si>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</si>
  <si>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</si>
  <si>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</si>
  <si>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</si>
  <si>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</si>
  <si>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</si>
  <si>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</si>
  <si>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</si>
  <si>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</si>
  <si>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</si>
  <si>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</si>
  <si>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</si>
  <si>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</si>
  <si>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</si>
  <si>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</si>
  <si>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</si>
  <si>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</si>
  <si>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</si>
  <si>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</si>
  <si>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</si>
  <si>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</si>
  <si>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</si>
  <si>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</si>
  <si>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</si>
  <si>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</si>
  <si>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</si>
  <si>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</si>
  <si>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</si>
  <si>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</si>
  <si>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</si>
  <si>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</si>
  <si>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</si>
  <si>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</si>
  <si>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</si>
  <si>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</si>
  <si>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</si>
  <si>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</si>
  <si>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</si>
  <si>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</si>
  <si>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</si>
  <si>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</si>
  <si>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</si>
  <si>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</si>
  <si>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</si>
  <si>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</si>
  <si>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</si>
  <si>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</si>
  <si>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</si>
  <si>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</si>
  <si>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</si>
  <si>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</si>
  <si>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</si>
  <si>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</si>
  <si>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</si>
  <si>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</si>
  <si>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</si>
  <si>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</si>
  <si>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</si>
  <si>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</si>
  <si>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</si>
  <si>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</si>
  <si>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</si>
  <si>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</si>
  <si>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</si>
  <si>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</si>
  <si>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</si>
  <si>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</si>
  <si>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</si>
  <si>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</si>
  <si>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</si>
  <si>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</si>
  <si>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</si>
  <si>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</si>
  <si>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</si>
  <si>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</si>
  <si>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</si>
  <si>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</si>
  <si>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</si>
  <si>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</si>
  <si>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</si>
  <si>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</si>
  <si>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</si>
  <si>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</si>
  <si>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</si>
  <si>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</si>
  <si>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</si>
  <si>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</si>
  <si>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</si>
  <si>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</si>
  <si>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</si>
  <si>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</si>
  <si>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</si>
  <si>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</si>
  <si>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</si>
  <si>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</si>
  <si>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</si>
  <si>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</si>
  <si>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</si>
  <si>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</si>
  <si>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</si>
  <si>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</si>
  <si>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</si>
  <si>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</si>
  <si>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</si>
  <si>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</si>
  <si>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</si>
  <si>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</si>
  <si>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</si>
  <si>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</si>
  <si>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</si>
  <si>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</si>
  <si>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</si>
  <si>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</si>
  <si>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</si>
  <si>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</si>
  <si>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</si>
  <si>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</si>
  <si>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</si>
  <si>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</si>
  <si>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</si>
  <si>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</si>
  <si>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</si>
  <si>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</si>
  <si>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</si>
  <si>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</si>
  <si>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</si>
  <si>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</si>
  <si>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</si>
  <si>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</si>
  <si>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</si>
  <si>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</si>
  <si>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</si>
  <si>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</si>
  <si>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</si>
  <si>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</si>
  <si>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</si>
  <si>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</si>
  <si>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</si>
  <si>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</si>
  <si>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</si>
  <si>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</si>
  <si>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</si>
  <si>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</si>
  <si>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</si>
  <si>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</si>
  <si>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</si>
  <si>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</si>
  <si>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</si>
  <si>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</si>
  <si>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</si>
  <si>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</si>
  <si>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</si>
  <si>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</si>
  <si>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</si>
  <si>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</si>
  <si>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</si>
  <si>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</si>
  <si>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</si>
  <si>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</si>
  <si>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</si>
  <si>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</si>
  <si>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</si>
  <si>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</si>
  <si>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</si>
  <si>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</si>
  <si>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</si>
  <si>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</si>
  <si>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</si>
  <si>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</si>
  <si>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</si>
  <si>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</si>
  <si>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</si>
  <si>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</si>
  <si>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</si>
  <si>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</si>
  <si>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</si>
  <si>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</si>
  <si>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</si>
  <si>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</si>
  <si>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</si>
  <si>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</si>
  <si>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</si>
  <si>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</si>
  <si>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</si>
  <si>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</si>
  <si>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</si>
  <si>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</si>
  <si>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</si>
  <si>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</si>
  <si>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</si>
  <si>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</si>
  <si>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</si>
  <si>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</si>
  <si>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</si>
  <si>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</si>
  <si>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</si>
  <si>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</si>
  <si>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</si>
  <si>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</si>
  <si>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</si>
  <si>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</si>
  <si>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</si>
  <si>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</si>
  <si>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</si>
  <si>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</si>
  <si>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</si>
  <si>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</si>
  <si>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</si>
  <si>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</si>
  <si>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</si>
  <si>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</si>
  <si>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</si>
  <si>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</si>
  <si>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</si>
  <si>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</si>
  <si>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</si>
  <si>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</si>
  <si>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</si>
  <si>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</si>
  <si>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</si>
  <si>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</si>
  <si>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</si>
  <si>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</si>
  <si>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</si>
  <si>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</si>
  <si>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</si>
  <si>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</si>
  <si>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</si>
  <si>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</si>
  <si>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</si>
  <si>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</si>
  <si>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</si>
  <si>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</si>
  <si>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</si>
  <si>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</si>
  <si>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</si>
  <si>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</si>
  <si>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</si>
  <si>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</si>
  <si>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</si>
  <si>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</si>
  <si>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</si>
  <si>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</si>
  <si>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</si>
  <si>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</si>
  <si>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</si>
  <si>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</si>
  <si>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</si>
  <si>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</si>
  <si>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</si>
  <si>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</si>
  <si>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</si>
  <si>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</si>
  <si>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</si>
  <si>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</si>
  <si>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</si>
  <si>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</si>
  <si>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</si>
  <si>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</si>
  <si>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</si>
  <si>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</si>
  <si>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</si>
  <si>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</si>
  <si>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</si>
  <si>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</si>
  <si>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</si>
  <si>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</si>
  <si>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</si>
  <si>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</si>
  <si>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</si>
  <si>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</si>
  <si>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</si>
  <si>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</si>
  <si>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</si>
  <si>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</si>
  <si>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</si>
  <si>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</si>
  <si>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</si>
  <si>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</si>
  <si>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</si>
  <si>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</si>
  <si>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</si>
  <si>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</si>
  <si>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</si>
  <si>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</si>
  <si>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</si>
  <si>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</si>
  <si>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</si>
  <si>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</si>
  <si>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</si>
  <si>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</si>
  <si>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</si>
  <si>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</si>
  <si>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</si>
  <si>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</si>
  <si>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</si>
  <si>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</si>
  <si>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</si>
  <si>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</si>
  <si>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</si>
  <si>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</si>
  <si>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</si>
  <si>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</si>
  <si>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</si>
  <si>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</si>
  <si>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</si>
  <si>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</si>
  <si>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</si>
  <si>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</si>
  <si>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</si>
  <si>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</si>
  <si>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</si>
  <si>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</si>
  <si>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</si>
  <si>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</si>
  <si>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</si>
  <si>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</si>
  <si>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</si>
  <si>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</si>
  <si>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</si>
  <si>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</si>
  <si>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</si>
  <si>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</si>
  <si>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</si>
  <si>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</si>
  <si>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</si>
  <si>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</si>
  <si>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</si>
  <si>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</si>
  <si>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</si>
  <si>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</si>
  <si>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</si>
  <si>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</si>
  <si>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</si>
  <si>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</si>
  <si>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</si>
  <si>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</si>
  <si>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</si>
  <si>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</si>
  <si>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</si>
  <si>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</si>
  <si>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</si>
  <si>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</si>
  <si>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</si>
  <si>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</si>
  <si>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</si>
  <si>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</si>
  <si>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</si>
  <si>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</si>
  <si>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</si>
  <si>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</si>
  <si>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</si>
  <si>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</si>
  <si>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</si>
  <si>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</si>
  <si>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</si>
  <si>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</si>
  <si>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</si>
  <si>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</si>
  <si>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</si>
  <si>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</si>
  <si>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</si>
  <si>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</si>
  <si>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</si>
  <si>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</si>
  <si>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</si>
  <si>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</si>
  <si>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</si>
  <si>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</si>
  <si>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</si>
  <si>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</si>
  <si>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</si>
  <si>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</si>
  <si>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</si>
  <si>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</si>
  <si>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</si>
  <si>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</si>
  <si>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</si>
  <si>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</si>
  <si>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</si>
  <si>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</si>
  <si>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</si>
  <si>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</si>
  <si>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</si>
  <si>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</si>
  <si>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</si>
  <si>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</si>
  <si>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</si>
  <si>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</si>
  <si>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</si>
  <si>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</si>
  <si>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</si>
  <si>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</si>
  <si>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</si>
  <si>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</si>
  <si>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</si>
  <si>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</si>
  <si>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</si>
  <si>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</si>
  <si>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</si>
  <si>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</si>
  <si>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</si>
  <si>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</si>
  <si>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</si>
  <si>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</si>
  <si>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</si>
  <si>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</si>
  <si>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</si>
  <si>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</si>
  <si>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</si>
  <si>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</si>
  <si>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</si>
  <si>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</si>
  <si>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</si>
  <si>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</si>
  <si>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</si>
  <si>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</si>
  <si>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</si>
  <si>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</si>
  <si>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</si>
  <si>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</si>
  <si>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</si>
  <si>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</si>
  <si>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</si>
  <si>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</si>
  <si>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</si>
  <si>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</si>
  <si>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</si>
  <si>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</si>
  <si>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</si>
  <si>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</si>
  <si>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</si>
  <si>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</si>
  <si>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</si>
  <si>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</si>
  <si>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</si>
  <si>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</si>
  <si>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</si>
  <si>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</si>
  <si>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</si>
  <si>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</si>
  <si>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</si>
  <si>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</si>
  <si>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</si>
  <si>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</si>
  <si>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</si>
  <si>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</si>
  <si>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</si>
  <si>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</si>
  <si>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</si>
  <si>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</si>
  <si>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</si>
  <si>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</si>
  <si>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</si>
  <si>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</si>
  <si>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</si>
  <si>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</si>
  <si>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</si>
  <si>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</si>
  <si>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</si>
  <si>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</si>
  <si>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</si>
  <si>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</si>
  <si>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</si>
  <si>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</si>
  <si>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</si>
  <si>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</si>
  <si>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</si>
  <si>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</si>
  <si>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</si>
  <si>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</si>
  <si>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</si>
  <si>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</si>
  <si>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</si>
  <si>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</si>
  <si>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</si>
  <si>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</si>
  <si>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</si>
  <si>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</si>
  <si>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</si>
  <si>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</si>
  <si>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</si>
  <si>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</si>
  <si>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</si>
  <si>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</si>
  <si>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</si>
  <si>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</si>
  <si>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</si>
  <si>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</si>
  <si>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</si>
  <si>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</si>
  <si>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</si>
  <si>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</si>
  <si>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</si>
  <si>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</si>
  <si>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</si>
  <si>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</si>
  <si>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</si>
  <si>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</si>
  <si>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</si>
  <si>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</si>
  <si>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</si>
  <si>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</si>
  <si>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</si>
  <si>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</si>
  <si>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</si>
  <si>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</si>
  <si>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</si>
  <si>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</si>
  <si>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</si>
  <si>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</si>
  <si>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</si>
  <si>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</si>
  <si>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</si>
  <si>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</si>
  <si>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</si>
  <si>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</si>
  <si>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</si>
  <si>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</si>
  <si>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</si>
  <si>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</si>
  <si>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</si>
  <si>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</si>
  <si>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</si>
  <si>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</si>
  <si>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</si>
  <si>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</si>
  <si>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</si>
  <si>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</si>
  <si>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</si>
  <si>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</si>
  <si>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</si>
  <si>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</si>
  <si>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</si>
  <si>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</si>
  <si>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</si>
  <si>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</si>
  <si>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</si>
  <si>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</si>
  <si>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</si>
  <si>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</si>
  <si>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</si>
  <si>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</si>
  <si>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</si>
  <si>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</si>
  <si>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</si>
  <si>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</si>
  <si>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</si>
  <si>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</si>
  <si>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</si>
  <si>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</si>
  <si>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</si>
  <si>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</si>
  <si>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</si>
  <si>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</si>
  <si>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</si>
  <si>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</si>
  <si>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</si>
  <si>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</si>
  <si>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</si>
  <si>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</si>
  <si>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</si>
  <si>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</si>
  <si>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</si>
  <si>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</si>
  <si>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</si>
  <si>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</si>
  <si>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</si>
  <si>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</si>
  <si>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</si>
  <si>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</si>
  <si>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</si>
  <si>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</si>
  <si>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</si>
  <si>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</si>
  <si>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</si>
  <si>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</si>
  <si>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</si>
  <si>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</si>
  <si>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</si>
  <si>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</si>
  <si>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</si>
  <si>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</si>
  <si>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</si>
  <si>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</si>
  <si>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</si>
  <si>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</si>
  <si>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</si>
  <si>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</si>
  <si>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</si>
  <si>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</si>
  <si>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</si>
  <si>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</si>
  <si>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</si>
  <si>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</si>
  <si>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</si>
  <si>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</si>
  <si>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</si>
  <si>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</si>
  <si>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</si>
  <si>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</si>
  <si>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</si>
  <si>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</si>
  <si>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</si>
  <si>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</si>
  <si>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</si>
  <si>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</si>
  <si>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</si>
  <si>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</si>
  <si>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</si>
  <si>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</si>
  <si>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</si>
  <si>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</si>
  <si>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</si>
  <si>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</si>
  <si>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</si>
  <si>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</si>
  <si>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</si>
  <si>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</si>
  <si>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</si>
  <si>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</si>
  <si>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</si>
  <si>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</si>
  <si>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</si>
  <si>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</si>
  <si>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</si>
  <si>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</si>
  <si>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</si>
  <si>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</si>
  <si>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</si>
  <si>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</si>
  <si>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</si>
  <si>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</si>
  <si>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</si>
  <si>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</si>
  <si>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</si>
  <si>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</si>
  <si>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</si>
  <si>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</si>
  <si>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</si>
  <si>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</si>
  <si>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</si>
  <si>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</si>
  <si>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</si>
  <si>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</si>
  <si>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</si>
  <si>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</si>
  <si>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</si>
  <si>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</si>
  <si>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</si>
  <si>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</si>
  <si>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</si>
  <si>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</si>
  <si>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</si>
  <si>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</si>
  <si>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</si>
  <si>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</si>
  <si>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</si>
  <si>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</si>
  <si>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</si>
  <si>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</si>
  <si>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</si>
  <si>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</si>
  <si>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</si>
  <si>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</si>
  <si>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</si>
  <si>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</si>
  <si>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</si>
  <si>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</si>
  <si>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</si>
  <si>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</si>
  <si>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</si>
  <si>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</si>
  <si>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</si>
  <si>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</si>
  <si>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</si>
  <si>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</si>
  <si>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</si>
  <si>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</si>
  <si>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</si>
  <si>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</si>
  <si>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</si>
  <si>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</si>
  <si>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</si>
  <si>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</si>
  <si>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</si>
  <si>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</si>
  <si>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</si>
  <si>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</si>
  <si>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</si>
  <si>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</si>
  <si>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</si>
  <si>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</si>
  <si>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</si>
  <si>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</si>
  <si>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</si>
  <si>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</si>
  <si>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</si>
  <si>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</si>
  <si>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</si>
  <si>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</si>
  <si>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</si>
  <si>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</si>
  <si>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</si>
  <si>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</si>
  <si>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</si>
  <si>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</si>
  <si>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</si>
  <si>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</si>
  <si>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</si>
  <si>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</si>
  <si>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</si>
  <si>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</si>
  <si>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</si>
  <si>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</si>
  <si>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</si>
  <si>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</si>
  <si>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</si>
  <si>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</si>
  <si>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</si>
  <si>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</si>
  <si>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</si>
  <si>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</si>
  <si>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</si>
  <si>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</si>
  <si>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</si>
  <si>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</si>
  <si>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</si>
  <si>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</si>
  <si>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</si>
  <si>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</si>
  <si>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</si>
  <si>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</si>
  <si>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</si>
  <si>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</si>
  <si>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</si>
  <si>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</si>
  <si>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</si>
  <si>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</si>
  <si>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</si>
  <si>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</si>
  <si>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</si>
  <si>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</si>
  <si>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</si>
  <si>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</si>
  <si>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</si>
  <si>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</si>
  <si>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</si>
  <si>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</si>
  <si>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</si>
  <si>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</si>
  <si>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</si>
  <si>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</si>
  <si>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</si>
  <si>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</si>
  <si>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</si>
  <si>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</si>
  <si>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</si>
  <si>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</si>
  <si>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</si>
  <si>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</si>
  <si>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</si>
  <si>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</si>
  <si>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</si>
  <si>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</si>
  <si>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</si>
  <si>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</si>
  <si>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</si>
  <si>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</si>
  <si>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</si>
  <si>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</si>
  <si>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</si>
  <si>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</si>
  <si>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</si>
  <si>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</si>
  <si>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</si>
  <si>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</si>
  <si>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</si>
  <si>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</si>
  <si>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</si>
  <si>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</si>
  <si>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</si>
  <si>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</si>
  <si>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</si>
  <si>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</si>
  <si>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</si>
  <si>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</si>
  <si>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</si>
  <si>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</si>
  <si>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</si>
  <si>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</si>
  <si>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</si>
  <si>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</si>
  <si>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</si>
  <si>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</si>
  <si>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</si>
  <si>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</si>
  <si>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</si>
  <si>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</si>
  <si>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</si>
  <si>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</si>
  <si>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</si>
  <si>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</si>
  <si>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</si>
  <si>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</si>
  <si>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</si>
  <si>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</si>
  <si>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</si>
  <si>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</si>
  <si>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</si>
  <si>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</si>
  <si>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</si>
  <si>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</si>
  <si>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</si>
  <si>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</si>
  <si>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</si>
  <si>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</si>
  <si>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</si>
  <si>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</si>
  <si>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</si>
  <si>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</si>
  <si>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</si>
  <si>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</si>
  <si>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</si>
  <si>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</si>
  <si>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</si>
  <si>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</si>
  <si>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</si>
  <si>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</si>
  <si>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</si>
  <si>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</si>
  <si>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</si>
  <si>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</si>
  <si>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</si>
  <si>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</si>
  <si>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</si>
  <si>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</si>
  <si>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</si>
  <si>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</si>
  <si>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</si>
  <si>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</si>
  <si>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</si>
  <si>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</si>
  <si>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</si>
  <si>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</si>
  <si>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</si>
  <si>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</si>
  <si>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</si>
  <si>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</si>
  <si>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</si>
  <si>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</si>
  <si>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</si>
  <si>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</si>
  <si>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</si>
  <si>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</si>
  <si>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</si>
  <si>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</si>
  <si>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</si>
  <si>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</si>
  <si>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</si>
  <si>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</si>
  <si>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</si>
  <si>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</si>
  <si>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</si>
  <si>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</si>
  <si>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</si>
  <si>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</si>
  <si>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</si>
  <si>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</si>
  <si>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</si>
  <si>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</si>
  <si>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</si>
  <si>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</si>
  <si>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</si>
  <si>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</si>
  <si>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</si>
  <si>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</si>
  <si>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</si>
  <si>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</si>
  <si>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</si>
  <si>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</si>
  <si>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</si>
  <si>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</si>
  <si>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</si>
  <si>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</si>
  <si>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</si>
  <si>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</si>
  <si>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</si>
  <si>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</si>
  <si>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</si>
  <si>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</si>
  <si>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</si>
  <si>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</si>
  <si>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</si>
  <si>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</si>
  <si>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</si>
  <si>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</si>
  <si>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</si>
  <si>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</si>
  <si>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</si>
  <si>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</si>
  <si>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</si>
  <si>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</si>
  <si>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</si>
  <si>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</si>
  <si>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</si>
  <si>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</si>
  <si>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</si>
  <si>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</si>
  <si>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</si>
  <si>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</si>
  <si>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</si>
  <si>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</si>
  <si>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</si>
  <si>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</si>
  <si>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</si>
  <si>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</si>
  <si>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</si>
  <si>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</si>
  <si>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</si>
  <si>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</si>
  <si>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</si>
  <si>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</si>
  <si>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</si>
  <si>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</si>
  <si>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</si>
  <si>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</si>
  <si>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</si>
  <si>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</si>
  <si>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</si>
  <si>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</si>
  <si>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</si>
  <si>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</si>
  <si>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</si>
  <si>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</si>
  <si>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</si>
  <si>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</si>
  <si>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</si>
  <si>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</si>
  <si>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</si>
  <si>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</si>
  <si>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</si>
  <si>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</si>
  <si>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</si>
  <si>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</si>
  <si>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</si>
  <si>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</si>
  <si>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</si>
  <si>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</si>
  <si>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</si>
  <si>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</si>
  <si>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</si>
  <si>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</si>
  <si>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</si>
  <si>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</si>
  <si>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</si>
  <si>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</si>
  <si>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</si>
  <si>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</si>
  <si>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</si>
  <si>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</si>
  <si>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</si>
  <si>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</si>
  <si>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</si>
  <si>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</si>
  <si>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</si>
  <si>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</si>
  <si>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</si>
  <si>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</si>
  <si>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</si>
  <si>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</si>
  <si>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</si>
  <si>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</si>
  <si>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</si>
  <si>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</si>
  <si>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</si>
  <si>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</si>
  <si>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</si>
  <si>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</si>
  <si>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</si>
  <si>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</si>
  <si>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</si>
  <si>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</si>
  <si>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</si>
  <si>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</si>
  <si>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</si>
  <si>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</si>
  <si>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</si>
  <si>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</si>
  <si>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</si>
  <si>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</si>
  <si>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</si>
  <si>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</si>
  <si>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</si>
  <si>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</si>
  <si>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</si>
  <si>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</si>
  <si>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</si>
  <si>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</si>
  <si>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</si>
  <si>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</si>
  <si>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</si>
  <si>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</si>
  <si>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</si>
  <si>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</si>
  <si>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</si>
  <si>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</si>
  <si>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</si>
  <si>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</si>
  <si>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</si>
  <si>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</si>
  <si>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</si>
  <si>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</si>
  <si>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</si>
  <si>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</si>
  <si>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</si>
  <si>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</si>
  <si>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</si>
  <si>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</si>
  <si>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</si>
  <si>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</si>
  <si>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</si>
  <si>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</si>
  <si>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</si>
  <si>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</si>
  <si>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</si>
  <si>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</si>
  <si>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</si>
  <si>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</si>
  <si>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</si>
  <si>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</si>
  <si>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</si>
  <si>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</si>
  <si>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</si>
  <si>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</si>
  <si>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</si>
  <si>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</si>
  <si>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</si>
  <si>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</si>
  <si>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</si>
  <si>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</si>
  <si>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</si>
  <si>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</si>
  <si>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</si>
  <si>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</si>
  <si>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</si>
  <si>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</si>
  <si>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</si>
  <si>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</si>
  <si>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</si>
  <si>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</si>
  <si>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</si>
  <si>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</si>
  <si>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</si>
  <si>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</si>
  <si>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</si>
  <si>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</si>
  <si>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</si>
  <si>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</si>
  <si>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</si>
  <si>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</si>
  <si>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</si>
  <si>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</si>
  <si>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</si>
  <si>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</si>
  <si>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</si>
  <si>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</si>
  <si>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</si>
  <si>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</si>
  <si>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</si>
  <si>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</si>
  <si>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</si>
  <si>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</si>
  <si>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</si>
  <si>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</si>
  <si>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</si>
  <si>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</si>
  <si>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</si>
  <si>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</si>
  <si>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</si>
  <si>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</si>
  <si>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</si>
  <si>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</si>
  <si>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</si>
  <si>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</si>
  <si>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</si>
  <si>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</si>
  <si>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</si>
  <si>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</si>
  <si>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</si>
  <si>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</si>
  <si>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</si>
  <si>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</si>
  <si>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</si>
  <si>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</si>
  <si>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</si>
  <si>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</si>
  <si>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</si>
  <si>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</si>
  <si>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</si>
  <si>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</si>
  <si>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</si>
  <si>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</si>
  <si>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</si>
  <si>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</si>
  <si>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</si>
  <si>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</si>
  <si>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</si>
  <si>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</si>
  <si>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</si>
  <si>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</si>
  <si>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</si>
  <si>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</si>
  <si>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</si>
  <si>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</si>
  <si>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</si>
  <si>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</si>
  <si>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</si>
  <si>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</si>
  <si>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</si>
  <si>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</si>
  <si>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</si>
  <si>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</si>
  <si>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</si>
  <si>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</si>
  <si>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</si>
  <si>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</si>
  <si>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</si>
  <si>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</si>
  <si>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</si>
  <si>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</si>
  <si>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</si>
  <si>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</si>
  <si>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</si>
  <si>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</si>
  <si>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</si>
  <si>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</si>
  <si>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</si>
  <si>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</si>
  <si>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</si>
  <si>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</si>
  <si>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</si>
  <si>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</si>
  <si>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</si>
  <si>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</si>
  <si>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</si>
  <si>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</si>
  <si>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</si>
  <si>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</si>
  <si>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</si>
  <si>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</si>
  <si>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</si>
  <si>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</si>
  <si>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</si>
  <si>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</si>
  <si>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</si>
  <si>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</si>
  <si>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</si>
  <si>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</si>
  <si>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</si>
  <si>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</si>
  <si>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</si>
  <si>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</si>
  <si>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</si>
  <si>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</si>
  <si>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</si>
  <si>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</si>
  <si>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</si>
  <si>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</si>
  <si>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</si>
  <si>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</si>
  <si>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</si>
  <si>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</si>
  <si>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</si>
  <si>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</si>
  <si>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</si>
  <si>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</si>
  <si>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</si>
  <si>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</si>
  <si>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</si>
  <si>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</si>
  <si>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</si>
  <si>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</si>
  <si>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</si>
  <si>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</si>
  <si>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</si>
  <si>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</si>
  <si>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</si>
  <si>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</si>
  <si>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</si>
  <si>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</si>
  <si>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</si>
  <si>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</si>
  <si>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</si>
  <si>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</si>
  <si>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</si>
  <si>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</si>
  <si>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</si>
  <si>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</si>
  <si>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</si>
  <si>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</si>
  <si>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</si>
  <si>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</si>
  <si>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</si>
  <si>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</si>
  <si>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</si>
  <si>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</si>
  <si>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</si>
  <si>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</si>
  <si>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</si>
  <si>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</si>
  <si>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</si>
  <si>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</si>
  <si>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</si>
  <si>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</si>
  <si>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</si>
  <si>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</si>
  <si>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</si>
  <si>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</si>
  <si>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</si>
  <si>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</si>
  <si>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</si>
  <si>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</si>
  <si>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</si>
  <si>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</si>
  <si>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</si>
  <si>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</si>
  <si>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</si>
  <si>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</si>
  <si>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</si>
  <si>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</si>
  <si>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</si>
  <si>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</si>
  <si>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</si>
  <si>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</si>
  <si>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</si>
  <si>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</si>
  <si>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</si>
  <si>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</si>
  <si>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</si>
  <si>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</si>
  <si>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</si>
  <si>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</si>
  <si>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</si>
  <si>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</si>
  <si>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</si>
  <si>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</si>
  <si>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</si>
  <si>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</si>
  <si>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</si>
  <si>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</si>
  <si>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</si>
  <si>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</si>
  <si>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</si>
  <si>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</si>
  <si>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</si>
  <si>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</si>
  <si>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</si>
  <si>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</si>
  <si>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</si>
  <si>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</si>
  <si>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</si>
  <si>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</si>
  <si>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</si>
  <si>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</si>
  <si>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</si>
  <si>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</si>
  <si>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</si>
  <si>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</si>
  <si>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</si>
  <si>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</si>
  <si>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</si>
  <si>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</si>
  <si>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</si>
  <si>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</si>
  <si>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</si>
  <si>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</si>
  <si>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</si>
  <si>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</si>
  <si>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</si>
  <si>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</si>
  <si>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</si>
  <si>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</si>
  <si>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</si>
  <si>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</si>
  <si>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</si>
  <si>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</si>
  <si>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</si>
  <si>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</si>
  <si>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</si>
  <si>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</si>
  <si>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</si>
  <si>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</si>
  <si>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</si>
  <si>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</si>
  <si>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</si>
  <si>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</si>
  <si>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</si>
  <si>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</si>
  <si>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</si>
  <si>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</si>
  <si>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</si>
  <si>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</si>
  <si>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</si>
  <si>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</si>
  <si>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</si>
  <si>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</si>
  <si>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</si>
  <si>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</si>
  <si>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</si>
  <si>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</si>
  <si>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</si>
  <si>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</si>
  <si>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</si>
  <si>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</si>
  <si>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</si>
  <si>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</si>
  <si>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</si>
  <si>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</si>
  <si>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</si>
  <si>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</si>
  <si>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</si>
  <si>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</si>
  <si>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</si>
  <si>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</si>
  <si>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</si>
  <si>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</si>
  <si>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</si>
  <si>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</si>
  <si>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</si>
  <si>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</si>
  <si>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</si>
  <si>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</si>
  <si>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</si>
  <si>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</si>
  <si>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</si>
  <si>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</si>
  <si>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</si>
  <si>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</si>
  <si>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</si>
  <si>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</si>
  <si>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</si>
  <si>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</si>
  <si>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</si>
  <si>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</si>
  <si>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</si>
  <si>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</si>
  <si>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</si>
  <si>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</si>
  <si>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</si>
  <si>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</si>
  <si>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</si>
  <si>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</si>
  <si>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</si>
  <si>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</si>
  <si>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</si>
  <si>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</si>
  <si>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</si>
  <si>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</si>
  <si>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</si>
  <si>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</si>
  <si>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</si>
  <si>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</si>
  <si>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</si>
  <si>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</si>
  <si>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</si>
  <si>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</si>
  <si>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</si>
  <si>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</si>
  <si>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</si>
  <si>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</si>
  <si>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</si>
  <si>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</si>
  <si>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</si>
  <si>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</si>
  <si>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</si>
  <si>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</si>
  <si>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</si>
  <si>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</si>
  <si>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</si>
  <si>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</si>
  <si>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</si>
  <si>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</si>
  <si>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</si>
  <si>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</si>
  <si>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</si>
  <si>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</si>
  <si>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</si>
  <si>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</si>
  <si>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</si>
  <si>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</si>
  <si>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</si>
  <si>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</si>
  <si>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</si>
  <si>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</si>
  <si>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</si>
  <si>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</si>
  <si>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</si>
  <si>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</si>
  <si>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</si>
  <si>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</si>
  <si>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</si>
  <si>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</si>
  <si>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</si>
  <si>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</si>
  <si>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</si>
  <si>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</si>
  <si>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</si>
  <si>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</si>
  <si>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</si>
  <si>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</si>
  <si>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</si>
  <si>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</si>
  <si>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</si>
  <si>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</si>
  <si>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</si>
  <si>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</si>
  <si>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</si>
  <si>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</si>
  <si>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</si>
  <si>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</si>
  <si>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</si>
  <si>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</si>
  <si>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</si>
  <si>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</si>
  <si>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</si>
  <si>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</si>
  <si>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</si>
  <si>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</si>
  <si>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</si>
  <si>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</si>
  <si>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</si>
  <si>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</si>
  <si>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</si>
  <si>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</si>
  <si>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</si>
  <si>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</si>
  <si>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</si>
  <si>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</si>
  <si>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</si>
  <si>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</si>
  <si>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</si>
  <si>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</si>
  <si>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</si>
  <si>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</si>
  <si>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</si>
  <si>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</si>
  <si>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</si>
  <si>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</si>
  <si>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</si>
  <si>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</si>
  <si>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</si>
  <si>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</si>
  <si>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</si>
  <si>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</si>
  <si>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</si>
  <si>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</si>
  <si>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</si>
  <si>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</si>
  <si>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</si>
  <si>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</si>
  <si>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</si>
  <si>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</si>
  <si>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</si>
  <si>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</si>
  <si>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</si>
  <si>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</si>
  <si>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</si>
  <si>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</si>
  <si>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</si>
  <si>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</si>
  <si>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</si>
  <si>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</si>
  <si>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</si>
  <si>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</si>
  <si>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</si>
  <si>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</si>
  <si>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</si>
  <si>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</si>
  <si>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</si>
  <si>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</si>
  <si>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</si>
  <si>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</si>
  <si>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</si>
  <si>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</si>
  <si>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</si>
  <si>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</si>
  <si>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</si>
  <si>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</si>
  <si>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</si>
  <si>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</si>
  <si>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</si>
  <si>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</si>
  <si>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</si>
  <si>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</si>
  <si>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</si>
  <si>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</si>
  <si>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</si>
  <si>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</si>
  <si>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</si>
  <si>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</si>
  <si>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</si>
  <si>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</si>
  <si>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</si>
  <si>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</si>
  <si>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</si>
  <si>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</si>
  <si>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</si>
  <si>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</si>
  <si>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</si>
  <si>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</si>
  <si>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</si>
  <si>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</si>
  <si>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</si>
  <si>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</si>
  <si>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</si>
  <si>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</si>
  <si>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</si>
  <si>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</si>
  <si>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</si>
  <si>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</si>
  <si>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</si>
  <si>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</si>
  <si>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</si>
  <si>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</si>
  <si>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</si>
  <si>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</si>
  <si>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</si>
  <si>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</si>
  <si>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</si>
  <si>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</si>
  <si>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</si>
  <si>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</si>
  <si>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</si>
  <si>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</si>
  <si>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</si>
  <si>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</si>
  <si>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</si>
  <si>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</si>
  <si>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</si>
  <si>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</si>
  <si>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</si>
  <si>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</si>
  <si>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</si>
  <si>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</si>
  <si>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</si>
  <si>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</si>
  <si>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</si>
  <si>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</si>
  <si>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</si>
  <si>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</si>
  <si>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</si>
  <si>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</si>
  <si>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</si>
  <si>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</si>
  <si>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</si>
  <si>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</si>
  <si>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</si>
  <si>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</si>
  <si>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</si>
  <si>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</si>
  <si>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</si>
  <si>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</si>
  <si>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</si>
  <si>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</si>
  <si>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</si>
  <si>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</si>
  <si>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</si>
  <si>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</si>
  <si>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</si>
  <si>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</si>
  <si>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</si>
  <si>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</si>
  <si>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</si>
  <si>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</si>
  <si>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</si>
  <si>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</si>
  <si>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</si>
  <si>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</si>
  <si>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</si>
  <si>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</si>
  <si>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</si>
  <si>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</si>
  <si>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</si>
  <si>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</si>
  <si>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</si>
  <si>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</si>
  <si>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</si>
  <si>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</si>
  <si>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</si>
  <si>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</si>
  <si>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</si>
  <si>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</si>
  <si>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</si>
  <si>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</si>
  <si>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</si>
  <si>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</si>
  <si>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</si>
  <si>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</si>
  <si>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</si>
  <si>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</si>
  <si>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</si>
  <si>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</si>
  <si>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</si>
  <si>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</si>
  <si>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</si>
  <si>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</si>
  <si>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</si>
  <si>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</si>
  <si>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</si>
  <si>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</si>
  <si>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</si>
  <si>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</si>
  <si>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</si>
  <si>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</si>
  <si>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</si>
  <si>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</si>
  <si>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</si>
  <si>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</si>
  <si>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</si>
  <si>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</si>
  <si>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</si>
  <si>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</si>
  <si>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</si>
  <si>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</si>
  <si>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</si>
  <si>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</si>
  <si>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</si>
  <si>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</si>
  <si>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</si>
  <si>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</si>
  <si>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</si>
  <si>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</si>
  <si>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</si>
  <si>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</si>
  <si>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</si>
  <si>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</si>
  <si>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</si>
  <si>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</si>
  <si>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</si>
  <si>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</si>
  <si>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</si>
  <si>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</si>
  <si>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</si>
  <si>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</si>
  <si>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</si>
  <si>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</si>
  <si>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</si>
  <si>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</si>
  <si>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</si>
  <si>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</si>
  <si>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</si>
  <si>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</si>
  <si>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</si>
  <si>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</si>
  <si>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</si>
  <si>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</si>
  <si>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</si>
  <si>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</si>
  <si>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</si>
  <si>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</si>
  <si>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</si>
  <si>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</si>
  <si>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</si>
  <si>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</si>
  <si>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</si>
  <si>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</si>
  <si>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</si>
  <si>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</si>
  <si>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</si>
  <si>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</si>
  <si>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</si>
  <si>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</si>
  <si>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</si>
  <si>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</si>
  <si>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</si>
  <si>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</si>
  <si>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</si>
  <si>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</si>
  <si>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</si>
  <si>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</si>
  <si>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</si>
  <si>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</si>
  <si>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</si>
  <si>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</si>
  <si>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</si>
  <si>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</si>
  <si>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</si>
  <si>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</si>
  <si>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</si>
  <si>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</si>
  <si>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</si>
  <si>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</si>
  <si>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</si>
  <si>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</si>
  <si>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</si>
  <si>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</si>
  <si>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</si>
  <si>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</si>
  <si>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</si>
  <si>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</si>
  <si>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</si>
  <si>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</si>
  <si>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</si>
  <si>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</si>
  <si>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</si>
  <si>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</si>
  <si>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</si>
  <si>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</si>
  <si>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</si>
  <si>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</si>
  <si>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</si>
  <si>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</si>
  <si>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</si>
  <si>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</si>
  <si>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</si>
  <si>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</si>
  <si>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</si>
  <si>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</si>
  <si>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</si>
  <si>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</si>
  <si>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</si>
  <si>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</si>
  <si>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</si>
  <si>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</si>
  <si>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</si>
  <si>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</si>
  <si>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</si>
  <si>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</si>
  <si>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</si>
  <si>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</si>
  <si>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</si>
  <si>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</si>
  <si>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</si>
  <si>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</si>
  <si>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</si>
  <si>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</si>
  <si>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</si>
  <si>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</si>
  <si>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</si>
  <si>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</si>
  <si>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</si>
  <si>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</si>
  <si>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</si>
  <si>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</si>
  <si>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</si>
  <si>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</si>
  <si>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</si>
  <si>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</si>
  <si>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</si>
  <si>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</si>
  <si>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</si>
  <si>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</si>
  <si>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</si>
  <si>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</si>
  <si>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</si>
  <si>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</si>
  <si>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</si>
  <si>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</si>
  <si>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</si>
  <si>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</si>
  <si>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</si>
  <si>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</si>
  <si>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</si>
  <si>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</si>
  <si>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</si>
  <si>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</si>
  <si>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</si>
  <si>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</si>
  <si>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</si>
  <si>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</si>
  <si>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</si>
  <si>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</si>
  <si>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</si>
  <si>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</si>
  <si>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</si>
  <si>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</si>
  <si>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</si>
  <si>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</si>
  <si>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</si>
  <si>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</si>
  <si>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</si>
  <si>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</si>
  <si>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</si>
  <si>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</si>
  <si>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</si>
  <si>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</si>
  <si>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</si>
  <si>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</si>
  <si>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</si>
  <si>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</si>
  <si>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</si>
  <si>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</si>
  <si>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</si>
  <si>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</si>
  <si>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</si>
  <si>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</si>
  <si>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</si>
  <si>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</si>
  <si>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</si>
  <si>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</si>
  <si>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</si>
  <si>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</si>
  <si>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</si>
  <si>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</si>
  <si>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</si>
  <si>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</si>
  <si>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</si>
  <si>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</si>
  <si>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</si>
  <si>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</si>
  <si>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</si>
  <si>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</si>
  <si>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</si>
  <si>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</si>
  <si>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</si>
  <si>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</si>
  <si>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</si>
  <si>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</si>
  <si>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</si>
  <si>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</si>
  <si>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</si>
  <si>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</si>
  <si>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</si>
  <si>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</si>
  <si>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</si>
  <si>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</si>
  <si>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</si>
  <si>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</si>
  <si>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</si>
  <si>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</si>
  <si>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</si>
  <si>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</si>
  <si>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</si>
  <si>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</si>
  <si>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</si>
  <si>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</si>
  <si>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</si>
  <si>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</si>
  <si>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</si>
  <si>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</si>
  <si>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</si>
  <si>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</si>
  <si>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</si>
  <si>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</si>
  <si>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</si>
  <si>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</si>
  <si>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</si>
  <si>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</si>
  <si>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</si>
  <si>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</si>
  <si>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</si>
  <si>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</si>
  <si>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</si>
  <si>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</si>
  <si>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</si>
  <si>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</si>
  <si>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</si>
  <si>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</si>
  <si>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</si>
  <si>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</si>
  <si>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</si>
  <si>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</si>
  <si>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</si>
  <si>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</si>
  <si>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</si>
  <si>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</si>
  <si>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</si>
  <si>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</si>
  <si>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</si>
  <si>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</si>
  <si>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</si>
  <si>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</si>
  <si>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</si>
  <si>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</si>
  <si>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</si>
  <si>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</si>
  <si>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</si>
  <si>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</si>
  <si>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</si>
  <si>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</si>
  <si>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</si>
  <si>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</si>
  <si>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</si>
  <si>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</si>
  <si>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</si>
  <si>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</si>
  <si>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</si>
  <si>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</si>
  <si>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</si>
  <si>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</si>
  <si>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</si>
  <si>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</si>
  <si>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</si>
  <si>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</si>
  <si>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</si>
  <si>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</si>
  <si>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</si>
  <si>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</si>
  <si>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</si>
  <si>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</si>
  <si>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</si>
  <si>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</si>
  <si>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</si>
  <si>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</si>
  <si>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</si>
  <si>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</si>
  <si>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</si>
  <si>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</si>
  <si>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</si>
  <si>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</si>
  <si>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</si>
  <si>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</si>
  <si>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</si>
  <si>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</si>
  <si>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</si>
  <si>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</si>
  <si>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</si>
  <si>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</si>
  <si>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</si>
  <si>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</si>
  <si>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</si>
  <si>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</si>
  <si>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</si>
  <si>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</si>
  <si>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</si>
  <si>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</si>
  <si>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</si>
  <si>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</si>
  <si>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</si>
  <si>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</si>
  <si>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</si>
  <si>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</si>
  <si>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</si>
  <si>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</si>
  <si>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</si>
  <si>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</si>
  <si>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</si>
  <si>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</si>
  <si>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</si>
  <si>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</si>
  <si>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</si>
  <si>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</si>
  <si>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</si>
  <si>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</si>
  <si>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</si>
  <si>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</si>
  <si>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</si>
  <si>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</si>
  <si>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</si>
  <si>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</si>
  <si>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</si>
  <si>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</si>
  <si>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</si>
  <si>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</si>
  <si>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</si>
  <si>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</si>
  <si>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</si>
  <si>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</si>
  <si>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</si>
  <si>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</si>
  <si>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</si>
  <si>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</si>
  <si>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</si>
  <si>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</si>
  <si>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</si>
  <si>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</si>
  <si>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</si>
  <si>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</si>
  <si>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</si>
  <si>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</si>
  <si>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</si>
  <si>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</si>
  <si>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</si>
  <si>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</si>
  <si>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</si>
  <si>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</si>
  <si>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</si>
  <si>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</si>
  <si>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</si>
  <si>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</si>
  <si>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</si>
  <si>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</si>
  <si>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</si>
  <si>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</si>
  <si>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</si>
  <si>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</si>
  <si>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</si>
  <si>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</si>
  <si>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</si>
  <si>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</si>
  <si>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</si>
  <si>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</si>
  <si>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</si>
  <si>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</si>
  <si>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</si>
  <si>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</si>
  <si>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</si>
  <si>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</si>
  <si>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</si>
  <si>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</si>
  <si>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</si>
  <si>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</si>
  <si>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</si>
  <si>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</si>
  <si>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</si>
  <si>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</si>
  <si>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</si>
  <si>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</si>
  <si>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</si>
  <si>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</si>
  <si>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</si>
  <si>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</si>
  <si>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</si>
  <si>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</si>
  <si>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</si>
  <si>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</si>
  <si>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</si>
  <si>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</si>
  <si>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</si>
  <si>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</si>
  <si>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</si>
  <si>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</si>
  <si>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</si>
  <si>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</si>
  <si>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</si>
  <si>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</si>
  <si>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</si>
  <si>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</si>
  <si>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</si>
  <si>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</si>
  <si>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</si>
  <si>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</si>
  <si>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</si>
  <si>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</si>
  <si>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</si>
  <si>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</si>
  <si>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</si>
  <si>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</si>
  <si>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</si>
  <si>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</si>
  <si>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</si>
  <si>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</si>
  <si>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</si>
  <si>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</si>
  <si>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</si>
  <si>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</si>
  <si>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</si>
  <si>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</si>
  <si>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</si>
  <si>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</si>
  <si>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</si>
  <si>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</si>
  <si>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</si>
  <si>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</si>
  <si>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</si>
  <si>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</si>
  <si>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</si>
  <si>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</si>
  <si>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</si>
  <si>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</si>
  <si>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</si>
  <si>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</si>
  <si>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</si>
  <si>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</si>
  <si>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</si>
  <si>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</si>
  <si>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</si>
  <si>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</si>
  <si>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</si>
  <si>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</si>
  <si>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</si>
  <si>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</si>
  <si>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</si>
  <si>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</si>
  <si>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</si>
  <si>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</si>
  <si>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</si>
  <si>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</si>
  <si>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</si>
  <si>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</si>
  <si>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</si>
  <si>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</si>
  <si>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</si>
  <si>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</si>
  <si>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</si>
  <si>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</si>
  <si>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</si>
  <si>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</si>
  <si>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</si>
  <si>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</si>
  <si>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</si>
  <si>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</si>
  <si>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</si>
  <si>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</si>
  <si>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</si>
  <si>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</si>
  <si>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</si>
  <si>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</si>
  <si>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</si>
  <si>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</si>
  <si>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</si>
  <si>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</si>
  <si>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</si>
  <si>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</si>
  <si>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</si>
  <si>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</si>
  <si>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</si>
  <si>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</si>
  <si>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</si>
  <si>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</si>
  <si>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</si>
  <si>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</si>
  <si>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</si>
  <si>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</si>
  <si>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</si>
  <si>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</si>
  <si>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</si>
  <si>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</si>
  <si>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</si>
  <si>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</si>
  <si>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</si>
  <si>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</si>
  <si>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</si>
  <si>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</si>
  <si>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</si>
  <si>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</si>
  <si>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</si>
  <si>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</si>
  <si>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</si>
  <si>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</si>
  <si>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</si>
  <si>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</si>
  <si>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</si>
  <si>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</si>
  <si>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</si>
  <si>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</si>
  <si>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</si>
  <si>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</si>
  <si>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</si>
  <si>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</si>
  <si>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</si>
  <si>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</si>
  <si>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</si>
  <si>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</si>
  <si>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</si>
  <si>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</si>
  <si>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</si>
  <si>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</si>
  <si>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</si>
  <si>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</si>
  <si>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</si>
  <si>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</si>
  <si>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</si>
  <si>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</si>
  <si>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</si>
  <si>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</si>
  <si>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</si>
  <si>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</si>
  <si>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</si>
  <si>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</si>
  <si>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</si>
  <si>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</si>
  <si>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</si>
  <si>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</si>
  <si>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</si>
  <si>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</si>
  <si>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</si>
  <si>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</si>
  <si>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</si>
  <si>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</si>
  <si>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</si>
  <si>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</si>
  <si>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</si>
  <si>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</si>
  <si>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</si>
  <si>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</si>
  <si>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</si>
  <si>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</si>
  <si>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</si>
  <si>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</si>
  <si>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</si>
  <si>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</si>
  <si>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</si>
  <si>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</si>
  <si>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</si>
  <si>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</si>
  <si>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</si>
  <si>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</si>
  <si>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</si>
  <si>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</si>
  <si>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</si>
  <si>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</si>
  <si>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</si>
  <si>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</si>
  <si>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</si>
  <si>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</si>
  <si>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</si>
  <si>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</si>
  <si>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</si>
  <si>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</si>
  <si>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</si>
  <si>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</si>
  <si>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</si>
  <si>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</si>
  <si>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</si>
  <si>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</si>
  <si>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</si>
  <si>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</si>
  <si>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</si>
  <si>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</si>
  <si>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</si>
  <si>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</si>
  <si>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</si>
  <si>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</si>
  <si>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</si>
  <si>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</si>
  <si>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</si>
  <si>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</si>
  <si>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</si>
  <si>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</si>
  <si>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</si>
  <si>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</si>
  <si>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</si>
  <si>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</si>
  <si>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</si>
  <si>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</si>
  <si>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</si>
  <si>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</si>
  <si>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</si>
  <si>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</si>
  <si>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</si>
  <si>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</si>
  <si>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</si>
  <si>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</si>
  <si>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</si>
  <si>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</si>
  <si>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</si>
  <si>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</si>
  <si>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</si>
  <si>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</si>
  <si>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</si>
  <si>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</si>
  <si>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</si>
  <si>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</si>
  <si>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</si>
  <si>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</si>
  <si>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</si>
  <si>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</si>
  <si>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</si>
  <si>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</si>
  <si>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</si>
  <si>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</si>
  <si>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</si>
  <si>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</si>
  <si>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</si>
  <si>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</si>
  <si>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</si>
  <si>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</si>
  <si>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</si>
  <si>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</si>
  <si>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</si>
  <si>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</si>
  <si>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</si>
  <si>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</si>
  <si>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</si>
  <si>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</si>
  <si>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</si>
  <si>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</si>
  <si>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</si>
  <si>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</si>
  <si>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</si>
  <si>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</si>
  <si>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</si>
  <si>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</si>
  <si>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</si>
  <si>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</si>
  <si>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</si>
  <si>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</si>
  <si>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</si>
  <si>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</si>
  <si>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</si>
  <si>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</si>
  <si>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</si>
  <si>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</si>
  <si>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</si>
  <si>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</si>
  <si>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</si>
  <si>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</si>
  <si>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</si>
  <si>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</si>
  <si>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</si>
  <si>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</si>
  <si>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</si>
  <si>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</si>
  <si>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</si>
  <si>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</si>
  <si>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</si>
  <si>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</si>
  <si>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</si>
  <si>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</si>
  <si>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</si>
  <si>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</si>
  <si>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</si>
  <si>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</si>
  <si>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</si>
  <si>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</si>
  <si>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</si>
  <si>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</si>
  <si>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</si>
  <si>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</si>
  <si>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</si>
  <si>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</si>
  <si>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</si>
  <si>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</si>
  <si>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</si>
  <si>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</si>
  <si>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</si>
  <si>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</si>
  <si>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</si>
  <si>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</si>
  <si>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</si>
  <si>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</si>
  <si>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</si>
  <si>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</si>
  <si>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</si>
  <si>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</si>
  <si>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</si>
  <si>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</si>
  <si>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</si>
  <si>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</si>
  <si>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</si>
  <si>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</si>
  <si>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</si>
  <si>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</si>
  <si>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</si>
  <si>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</si>
  <si>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</si>
  <si>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</si>
  <si>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</si>
  <si>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</si>
  <si>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</si>
  <si>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</si>
  <si>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</si>
  <si>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</si>
  <si>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</si>
  <si>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</si>
  <si>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</si>
  <si>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</si>
  <si>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</si>
  <si>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</si>
  <si>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</si>
  <si>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</si>
  <si>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</si>
  <si>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</si>
  <si>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</si>
  <si>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</si>
  <si>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</si>
  <si>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</si>
  <si>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</si>
  <si>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</si>
  <si>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</si>
  <si>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</si>
  <si>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</si>
  <si>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</si>
  <si>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</si>
  <si>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</si>
  <si>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</si>
  <si>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</si>
  <si>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</si>
  <si>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</si>
  <si>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</si>
  <si>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</si>
  <si>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</si>
  <si>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</si>
  <si>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</si>
  <si>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</si>
  <si>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</si>
  <si>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</si>
  <si>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</si>
  <si>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</si>
  <si>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</si>
  <si>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</si>
  <si>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</si>
  <si>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</si>
  <si>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</si>
  <si>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</si>
  <si>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</si>
  <si>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</si>
  <si>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</si>
  <si>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</si>
  <si>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</si>
  <si>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</si>
  <si>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</si>
  <si>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</si>
  <si>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</si>
  <si>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</si>
  <si>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</si>
  <si>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</si>
  <si>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</si>
  <si>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</si>
  <si>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</si>
  <si>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</si>
  <si>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</si>
  <si>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</si>
  <si>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</si>
  <si>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</si>
  <si>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</si>
  <si>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</si>
  <si>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</si>
  <si>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</si>
  <si>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</si>
  <si>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</si>
  <si>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</si>
  <si>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</si>
  <si>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</si>
  <si>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</si>
  <si>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</si>
  <si>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</si>
  <si>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</si>
  <si>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</si>
  <si>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</si>
  <si>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</si>
  <si>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</si>
  <si>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</si>
  <si>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</si>
  <si>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</si>
  <si>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</si>
  <si>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</si>
  <si>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</si>
  <si>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</si>
  <si>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</si>
  <si>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</si>
  <si>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</si>
  <si>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</si>
  <si>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</si>
  <si>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</si>
  <si>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</si>
  <si>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</si>
  <si>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</si>
  <si>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</si>
  <si>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</si>
  <si>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</si>
  <si>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</si>
  <si>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</si>
  <si>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</si>
  <si>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</si>
  <si>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</si>
  <si>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</si>
  <si>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</si>
  <si>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</si>
  <si>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</si>
  <si>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</si>
  <si>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</si>
  <si>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</si>
  <si>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</si>
  <si>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</si>
  <si>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</si>
  <si>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</si>
  <si>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</si>
  <si>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</si>
  <si>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</si>
  <si>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</si>
  <si>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</si>
  <si>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</si>
  <si>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</si>
  <si>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</si>
  <si>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</si>
  <si>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</si>
  <si>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</si>
  <si>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</si>
  <si>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</si>
  <si>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</si>
  <si>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</si>
  <si>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</si>
  <si>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</si>
  <si>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</si>
  <si>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</si>
  <si>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</si>
  <si>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</si>
  <si>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</si>
  <si>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</si>
  <si>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</si>
  <si>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</si>
  <si>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</si>
  <si>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</si>
  <si>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</si>
  <si>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</si>
  <si>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</si>
  <si>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</si>
  <si>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</si>
  <si>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</si>
  <si>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</si>
  <si>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</si>
  <si>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</si>
  <si>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</si>
  <si>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</si>
  <si>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</si>
  <si>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</si>
  <si>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</si>
  <si>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</si>
  <si>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</si>
  <si>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</si>
  <si>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</si>
  <si>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</si>
  <si>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</si>
  <si>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</si>
  <si>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</si>
  <si>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</si>
  <si>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</si>
  <si>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</si>
  <si>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</si>
  <si>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</si>
  <si>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</si>
  <si>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</si>
  <si>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</si>
  <si>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</si>
  <si>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</si>
  <si>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</si>
  <si>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</si>
  <si>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</si>
  <si>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</si>
  <si>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</si>
  <si>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</si>
  <si>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</si>
  <si>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</si>
  <si>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</si>
  <si>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</si>
  <si>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</si>
  <si>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</si>
  <si>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</si>
  <si>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</si>
  <si>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</si>
  <si>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</si>
  <si>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</si>
  <si>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</si>
  <si>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</si>
  <si>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</si>
  <si>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</si>
  <si>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</si>
  <si>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</si>
  <si>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</si>
  <si>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</si>
  <si>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</si>
  <si>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</si>
  <si>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</si>
  <si>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</si>
  <si>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</si>
  <si>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</si>
  <si>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</si>
  <si>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</si>
  <si>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</si>
  <si>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</si>
  <si>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</si>
  <si>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</si>
  <si>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</si>
  <si>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</si>
  <si>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</si>
  <si>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</si>
  <si>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</si>
  <si>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</si>
  <si>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</si>
  <si>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</si>
  <si>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</si>
  <si>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</si>
  <si>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</si>
  <si>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</si>
  <si>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</si>
  <si>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</si>
  <si>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</si>
  <si>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</si>
  <si>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</si>
  <si>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</si>
  <si>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</si>
  <si>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</si>
  <si>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</si>
  <si>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</si>
  <si>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</si>
  <si>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</si>
  <si>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</si>
  <si>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</si>
  <si>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</si>
  <si>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</si>
  <si>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</si>
  <si>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</si>
  <si>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</si>
  <si>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</si>
  <si>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</si>
  <si>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</si>
  <si>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</si>
  <si>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</si>
  <si>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</si>
  <si>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</si>
  <si>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</si>
  <si>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</si>
  <si>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</si>
  <si>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</si>
  <si>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</si>
  <si>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</si>
  <si>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</si>
  <si>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</si>
  <si>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</si>
  <si>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</si>
  <si>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</si>
  <si>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</si>
  <si>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</si>
  <si>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</si>
  <si>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</si>
  <si>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</si>
  <si>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</si>
  <si>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</si>
  <si>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</si>
  <si>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</si>
  <si>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</si>
  <si>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</si>
  <si>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</si>
  <si>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</si>
  <si>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</si>
  <si>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</si>
  <si>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</si>
  <si>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</si>
  <si>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</si>
  <si>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</si>
  <si>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</si>
  <si>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</si>
  <si>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</si>
  <si>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</si>
  <si>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</si>
  <si>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</si>
  <si>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</si>
  <si>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</si>
  <si>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</si>
  <si>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</si>
  <si>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</si>
  <si>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</si>
  <si>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</si>
  <si>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</si>
  <si>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</si>
  <si>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</si>
  <si>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</si>
  <si>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</si>
  <si>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</si>
  <si>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</si>
  <si>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</si>
  <si>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</si>
  <si>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</si>
  <si>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</si>
  <si>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</si>
  <si>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</si>
  <si>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</si>
  <si>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</si>
  <si>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</si>
  <si>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</si>
  <si>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</si>
  <si>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</si>
  <si>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</si>
  <si>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</si>
  <si>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</si>
  <si>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</si>
  <si>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</si>
  <si>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</si>
  <si>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</si>
  <si>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</si>
  <si>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</si>
  <si>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</si>
  <si>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</si>
  <si>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</si>
  <si>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</si>
  <si>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</si>
  <si>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</si>
  <si>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</si>
  <si>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</si>
  <si>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</si>
  <si>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</si>
  <si>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</si>
  <si>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</si>
  <si>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</si>
  <si>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</si>
  <si>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</si>
  <si>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</si>
  <si>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</si>
  <si>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</si>
  <si>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</si>
  <si>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</si>
  <si>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</si>
  <si>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</si>
  <si>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</si>
  <si>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</si>
  <si>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</si>
  <si>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</si>
  <si>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</si>
  <si>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</si>
  <si>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</si>
  <si>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</si>
  <si>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</si>
  <si>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</si>
  <si>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</si>
  <si>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</si>
  <si>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</si>
  <si>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</si>
  <si>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</si>
  <si>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</si>
  <si>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</si>
  <si>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</si>
  <si>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</si>
  <si>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</si>
  <si>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</si>
  <si>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</si>
  <si>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</si>
  <si>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</si>
  <si>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</si>
  <si>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</si>
  <si>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</si>
  <si>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</si>
  <si>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</si>
  <si>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</si>
  <si>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</si>
  <si>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</si>
  <si>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</si>
  <si>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</si>
  <si>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</si>
  <si>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</si>
  <si>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</si>
  <si>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</si>
  <si>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</si>
  <si>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</si>
  <si>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</si>
  <si>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</si>
  <si>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</si>
  <si>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</si>
  <si>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</si>
  <si>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</si>
  <si>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</si>
  <si>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</si>
  <si>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</si>
  <si>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</si>
  <si>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</si>
  <si>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</si>
  <si>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</si>
  <si>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</si>
  <si>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</si>
  <si>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</si>
  <si>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</si>
  <si>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</si>
  <si>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</si>
  <si>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</si>
  <si>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</si>
  <si>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</si>
  <si>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</si>
  <si>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</si>
  <si>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</si>
  <si>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</si>
  <si>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</si>
  <si>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</si>
  <si>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</si>
  <si>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</si>
  <si>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</si>
  <si>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</si>
  <si>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</si>
  <si>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</si>
  <si>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</si>
  <si>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</si>
  <si>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</si>
  <si>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</si>
  <si>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</si>
  <si>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</si>
  <si>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</si>
  <si>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</si>
  <si>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</si>
  <si>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</si>
  <si>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</si>
  <si>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</si>
  <si>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</si>
  <si>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</si>
  <si>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</si>
  <si>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</si>
  <si>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</si>
  <si>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</si>
  <si>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</si>
  <si>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</si>
  <si>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</si>
  <si>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</si>
  <si>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</si>
  <si>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</si>
  <si>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</si>
  <si>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</si>
  <si>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</si>
  <si>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</si>
  <si>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</si>
  <si>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</si>
  <si>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</si>
  <si>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</si>
  <si>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</si>
  <si>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</si>
  <si>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</si>
  <si>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</si>
  <si>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</si>
  <si>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</si>
  <si>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</si>
  <si>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</si>
  <si>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</si>
  <si>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</si>
  <si>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</si>
  <si>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</si>
  <si>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</si>
  <si>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</si>
  <si>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</si>
  <si>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</si>
  <si>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</si>
  <si>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</si>
  <si>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</si>
  <si>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</si>
  <si>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</si>
  <si>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</si>
  <si>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</si>
  <si>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</si>
  <si>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</si>
  <si>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</si>
  <si>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</si>
  <si>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</si>
  <si>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</si>
  <si>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</si>
  <si>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</si>
  <si>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</si>
  <si>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</si>
  <si>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</si>
  <si>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</si>
  <si>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</si>
  <si>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</si>
  <si>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</si>
  <si>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</si>
  <si>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</si>
  <si>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</si>
  <si>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</si>
  <si>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</si>
  <si>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</si>
  <si>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</si>
  <si>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</si>
  <si>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</si>
  <si>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</si>
  <si>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</si>
  <si>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</si>
  <si>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</si>
  <si>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</si>
  <si>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</si>
  <si>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</si>
  <si>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</si>
  <si>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</si>
  <si>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</si>
  <si>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</si>
  <si>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</si>
  <si>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</si>
  <si>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</si>
  <si>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</si>
  <si>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</si>
  <si>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</si>
  <si>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</si>
  <si>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</si>
  <si>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</si>
  <si>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</si>
  <si>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</si>
  <si>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</si>
  <si>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</si>
  <si>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</si>
  <si>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</si>
  <si>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</si>
  <si>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</si>
  <si>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</si>
  <si>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</si>
  <si>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</si>
  <si>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</si>
  <si>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</si>
  <si>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</si>
  <si>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</si>
  <si>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</si>
  <si>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</si>
  <si>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</si>
  <si>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</si>
  <si>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</si>
  <si>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</si>
  <si>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</si>
  <si>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</si>
  <si>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</si>
  <si>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</si>
  <si>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</si>
  <si>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</si>
  <si>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</si>
  <si>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</si>
  <si>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</si>
  <si>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</si>
  <si>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</si>
  <si>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</si>
  <si>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</si>
  <si>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</si>
  <si>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</si>
  <si>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</si>
  <si>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</si>
  <si>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</si>
  <si>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</si>
  <si>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</si>
  <si>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</si>
  <si>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</si>
  <si>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</si>
  <si>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</si>
  <si>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</si>
  <si>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</si>
  <si>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</si>
  <si>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</si>
  <si>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</si>
  <si>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</si>
  <si>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</si>
  <si>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</si>
  <si>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</si>
  <si>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</si>
  <si>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</si>
  <si>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</si>
  <si>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</si>
  <si>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</si>
  <si>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</si>
  <si>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</si>
  <si>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</si>
  <si>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</si>
  <si>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</si>
  <si>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</si>
  <si>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</si>
  <si>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</si>
  <si>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</si>
  <si>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</si>
  <si>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</si>
  <si>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</si>
  <si>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</si>
  <si>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</si>
  <si>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</si>
  <si>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</si>
  <si>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</si>
  <si>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</si>
  <si>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</si>
  <si>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</si>
  <si>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</si>
  <si>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</si>
  <si>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</si>
  <si>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</si>
  <si>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</si>
  <si>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</si>
  <si>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</si>
  <si>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</si>
  <si>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</si>
  <si>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</si>
  <si>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</si>
  <si>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</si>
  <si>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</si>
  <si>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</si>
  <si>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</si>
  <si>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</si>
  <si>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</si>
  <si>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</si>
  <si>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</si>
  <si>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</si>
  <si>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</si>
  <si>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</si>
  <si>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</si>
  <si>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</si>
  <si>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</si>
  <si>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</si>
  <si>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</si>
  <si>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</si>
  <si>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</si>
  <si>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</si>
  <si>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</si>
  <si>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</si>
  <si>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</si>
  <si>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</si>
  <si>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</si>
  <si>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</si>
  <si>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</si>
  <si>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</si>
  <si>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</si>
  <si>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</si>
  <si>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</si>
  <si>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</si>
  <si>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</si>
  <si>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</si>
  <si>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</si>
  <si>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</si>
  <si>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</si>
  <si>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</si>
  <si>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</si>
  <si>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</si>
  <si>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</si>
  <si>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</si>
  <si>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</si>
  <si>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</si>
  <si>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</si>
  <si>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</si>
  <si>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</si>
  <si>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</si>
  <si>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</si>
  <si>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</si>
  <si>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</si>
  <si>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</si>
  <si>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</si>
  <si>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</si>
  <si>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</si>
  <si>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</si>
  <si>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</si>
  <si>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</si>
  <si>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</si>
  <si>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</si>
  <si>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</si>
  <si>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</si>
  <si>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</si>
  <si>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</si>
  <si>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</si>
  <si>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</si>
  <si>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</si>
  <si>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</si>
  <si>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</si>
  <si>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</si>
  <si>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</si>
  <si>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</si>
  <si>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</si>
  <si>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</si>
  <si>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</si>
  <si>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</si>
  <si>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</si>
  <si>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</si>
  <si>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</si>
  <si>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</si>
  <si>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</si>
  <si>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</si>
  <si>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</si>
  <si>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</si>
  <si>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</si>
  <si>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</si>
  <si>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</si>
  <si>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</si>
  <si>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</si>
  <si>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</si>
  <si>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</si>
  <si>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</si>
  <si>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</si>
  <si>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</si>
  <si>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</si>
  <si>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</si>
  <si>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</si>
  <si>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</si>
  <si>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</si>
  <si>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</si>
  <si>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</si>
  <si>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</si>
  <si>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</si>
  <si>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</si>
  <si>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</si>
  <si>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</si>
  <si>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</si>
  <si>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</si>
  <si>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</si>
  <si>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</si>
  <si>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</si>
  <si>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</si>
  <si>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</si>
  <si>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</si>
  <si>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</si>
  <si>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</si>
  <si>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</si>
  <si>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</si>
  <si>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</si>
  <si>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</si>
  <si>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</si>
  <si>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</si>
  <si>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</si>
  <si>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</si>
  <si>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</si>
  <si>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</si>
  <si>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</si>
  <si>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</si>
  <si>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</si>
  <si>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</si>
  <si>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</si>
  <si>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</si>
  <si>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</si>
  <si>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</si>
  <si>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</si>
  <si>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</si>
  <si>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</si>
  <si>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</si>
  <si>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</si>
  <si>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</si>
  <si>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</si>
  <si>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</si>
  <si>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</si>
  <si>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</si>
  <si>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</si>
  <si>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</si>
  <si>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</si>
  <si>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</si>
  <si>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</si>
  <si>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</si>
  <si>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</si>
  <si>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</si>
  <si>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</si>
  <si>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</si>
  <si>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</si>
  <si>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</si>
  <si>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</si>
  <si>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</si>
  <si>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</si>
  <si>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</si>
  <si>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</si>
  <si>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</si>
  <si>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</si>
  <si>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</si>
  <si>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</si>
  <si>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</si>
  <si>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</si>
  <si>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</si>
  <si>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</si>
  <si>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</si>
  <si>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</si>
  <si>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</si>
  <si>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</si>
  <si>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</si>
  <si>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</si>
  <si>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</si>
  <si>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</si>
  <si>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</si>
  <si>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</si>
  <si>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</si>
  <si>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</si>
  <si>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</si>
  <si>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</si>
  <si>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</si>
  <si>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</si>
  <si>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</si>
  <si>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</si>
  <si>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</si>
  <si>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</si>
  <si>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</si>
  <si>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</si>
  <si>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</si>
  <si>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</si>
  <si>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</si>
  <si>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</si>
  <si>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</si>
  <si>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</si>
  <si>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</si>
  <si>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</si>
  <si>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</si>
  <si>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</si>
  <si>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</si>
  <si>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</si>
  <si>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</si>
  <si>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</si>
  <si>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</si>
  <si>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</si>
  <si>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</si>
  <si>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</si>
  <si>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</si>
  <si>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</si>
  <si>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</si>
  <si>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</si>
  <si>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</si>
  <si>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</si>
  <si>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</si>
  <si>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</si>
  <si>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</si>
  <si>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</si>
  <si>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</si>
  <si>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</si>
  <si>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</si>
  <si>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</si>
  <si>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</si>
  <si>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</si>
  <si>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</si>
  <si>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</si>
  <si>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</si>
  <si>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</si>
  <si>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</si>
  <si>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</si>
  <si>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</si>
  <si>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</si>
  <si>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</si>
  <si>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</si>
  <si>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</si>
  <si>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</si>
  <si>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</si>
  <si>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</si>
  <si>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</si>
  <si>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</si>
  <si>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</si>
  <si>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</si>
  <si>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</si>
  <si>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</si>
  <si>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</si>
  <si>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</si>
  <si>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</si>
  <si>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</si>
  <si>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</si>
  <si>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</si>
  <si>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</si>
  <si>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</si>
  <si>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</si>
  <si>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</si>
  <si>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</si>
  <si>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</si>
  <si>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</si>
  <si>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</si>
  <si>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</si>
  <si>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</si>
  <si>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</si>
  <si>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</si>
  <si>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</si>
  <si>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</si>
  <si>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</si>
  <si>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</si>
  <si>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</si>
  <si>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</si>
  <si>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</si>
  <si>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</si>
  <si>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</si>
  <si>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</si>
  <si>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</si>
  <si>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</si>
  <si>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</si>
  <si>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</si>
  <si>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</si>
  <si>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</si>
  <si>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</si>
  <si>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</si>
  <si>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</si>
  <si>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</si>
  <si>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</si>
  <si>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</si>
  <si>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</si>
  <si>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</si>
  <si>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</si>
  <si>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</si>
  <si>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</si>
  <si>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</si>
  <si>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</si>
  <si>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</si>
  <si>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</si>
  <si>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</si>
  <si>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</si>
  <si>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</si>
  <si>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</si>
  <si>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</si>
  <si>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</si>
  <si>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</si>
  <si>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</si>
  <si>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</si>
  <si>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</si>
  <si>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</si>
  <si>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</si>
  <si>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</si>
  <si>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</si>
  <si>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</si>
  <si>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</si>
  <si>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</si>
  <si>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</si>
  <si>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</si>
  <si>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</si>
  <si>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</si>
  <si>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</si>
  <si>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</si>
  <si>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</si>
  <si>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</si>
  <si>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</si>
  <si>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</si>
  <si>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</si>
  <si>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</si>
  <si>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</si>
  <si>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</si>
  <si>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</si>
  <si>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</si>
  <si>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</si>
  <si>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</si>
  <si>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</si>
  <si>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</si>
  <si>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</si>
  <si>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</si>
  <si>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</si>
  <si>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</si>
  <si>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</si>
  <si>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</si>
  <si>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</si>
  <si>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</si>
  <si>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</si>
  <si>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</si>
  <si>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</si>
  <si>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</si>
  <si>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</si>
  <si>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</si>
  <si>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</si>
  <si>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</si>
  <si>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</si>
  <si>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</si>
  <si>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</si>
  <si>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</si>
  <si>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</si>
  <si>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</si>
  <si>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</si>
  <si>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</si>
  <si>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</si>
  <si>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</si>
  <si>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</si>
  <si>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</si>
  <si>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</si>
  <si>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</si>
  <si>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</si>
  <si>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</si>
  <si>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</si>
  <si>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</si>
  <si>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</si>
  <si>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</si>
  <si>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</si>
  <si>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</si>
  <si>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</si>
  <si>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</si>
  <si>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</si>
  <si>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</si>
  <si>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</si>
  <si>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</si>
  <si>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</si>
  <si>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</si>
  <si>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</si>
  <si>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</si>
  <si>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</si>
  <si>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</si>
  <si>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</si>
  <si>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</si>
  <si>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</si>
  <si>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</si>
  <si>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</si>
  <si>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</si>
  <si>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</si>
  <si>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</si>
  <si>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</si>
  <si>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</si>
  <si>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</si>
  <si>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</si>
  <si>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</si>
  <si>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</si>
  <si>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</si>
  <si>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</si>
  <si>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</si>
  <si>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</si>
  <si>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</si>
  <si>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</si>
  <si>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</si>
  <si>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</si>
  <si>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</si>
  <si>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</si>
  <si>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</si>
  <si>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</si>
  <si>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</si>
  <si>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</si>
  <si>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</si>
  <si>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</si>
  <si>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</si>
  <si>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</si>
  <si>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</si>
  <si>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</si>
  <si>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</si>
  <si>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</si>
  <si>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</si>
  <si>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</si>
  <si>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</si>
  <si>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</si>
  <si>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</si>
  <si>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</si>
  <si>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</si>
  <si>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</si>
  <si>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</si>
  <si>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</si>
  <si>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</si>
  <si>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</si>
  <si>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</si>
  <si>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</si>
  <si>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</si>
  <si>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</si>
  <si>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</si>
  <si>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</si>
  <si>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</si>
  <si>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</si>
  <si>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</si>
  <si>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</si>
  <si>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</si>
  <si>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</si>
  <si>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</si>
  <si>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</si>
  <si>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</si>
  <si>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</si>
  <si>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</si>
  <si>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</si>
  <si>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</si>
  <si>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</si>
  <si>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</si>
  <si>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</si>
  <si>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</si>
  <si>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</si>
  <si>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</si>
  <si>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</si>
  <si>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</si>
  <si>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</si>
  <si>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</si>
  <si>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</si>
  <si>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</si>
  <si>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</si>
  <si>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</si>
  <si>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</si>
  <si>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</si>
  <si>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</si>
  <si>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</si>
  <si>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</si>
  <si>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</si>
  <si>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</si>
  <si>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</si>
  <si>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</si>
  <si>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</si>
  <si>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</si>
  <si>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</si>
  <si>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</si>
  <si>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</si>
  <si>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</si>
  <si>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</si>
  <si>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</si>
  <si>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</si>
  <si>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</si>
  <si>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</si>
  <si>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</si>
  <si>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</si>
  <si>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</si>
  <si>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</si>
  <si>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</si>
  <si>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</si>
  <si>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</si>
  <si>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</si>
  <si>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</si>
  <si>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</si>
  <si>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</si>
  <si>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</si>
  <si>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</si>
  <si>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</si>
  <si>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</si>
  <si>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</si>
  <si>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</si>
  <si>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</si>
  <si>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</si>
  <si>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</si>
  <si>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</si>
  <si>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</si>
  <si>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</si>
  <si>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</si>
  <si>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</si>
  <si>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</si>
  <si>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</si>
  <si>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</si>
  <si>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</si>
  <si>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</si>
  <si>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</si>
  <si>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</si>
  <si>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</si>
  <si>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</si>
  <si>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</si>
  <si>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</si>
  <si>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</si>
  <si>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</si>
  <si>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</si>
  <si>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</si>
  <si>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</si>
  <si>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</si>
  <si>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</si>
  <si>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</si>
  <si>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</si>
  <si>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</si>
  <si>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</si>
  <si>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</si>
  <si>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</si>
  <si>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</si>
  <si>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</si>
  <si>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</si>
  <si>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</si>
  <si>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</si>
  <si>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</si>
  <si>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</si>
  <si>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</si>
  <si>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</si>
  <si>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</si>
  <si>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</si>
  <si>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</si>
  <si>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</si>
  <si>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</si>
  <si>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</si>
  <si>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</si>
  <si>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</si>
  <si>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</si>
  <si>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</si>
  <si>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</si>
  <si>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</si>
  <si>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</si>
  <si>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</si>
  <si>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</si>
  <si>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</si>
  <si>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</si>
  <si>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</si>
  <si>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</si>
  <si>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</si>
  <si>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</si>
  <si>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</si>
  <si>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</si>
  <si>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</si>
  <si>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</si>
  <si>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</si>
  <si>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</si>
  <si>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</si>
  <si>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</si>
  <si>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</si>
  <si>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</si>
  <si>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</si>
  <si>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</si>
  <si>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</si>
  <si>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</si>
  <si>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</si>
  <si>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</si>
  <si>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</si>
  <si>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</si>
  <si>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</si>
  <si>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</si>
  <si>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</si>
  <si>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</si>
  <si>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</si>
  <si>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</si>
  <si>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</si>
  <si>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</si>
  <si>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</si>
  <si>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</si>
  <si>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</si>
  <si>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</si>
  <si>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</si>
  <si>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</si>
  <si>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</si>
  <si>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</si>
  <si>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</si>
  <si>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</si>
  <si>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</si>
  <si>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</si>
  <si>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</si>
  <si>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</si>
  <si>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</si>
  <si>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</si>
  <si>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</si>
  <si>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</si>
  <si>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</si>
  <si>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</si>
  <si>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</si>
  <si>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</si>
  <si>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</si>
  <si>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</si>
  <si>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</si>
  <si>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</si>
  <si>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</si>
  <si>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</si>
  <si>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</si>
  <si>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</si>
  <si>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</si>
  <si>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</si>
  <si>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</si>
  <si>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</si>
  <si>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</si>
  <si>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</si>
  <si>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</si>
  <si>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</si>
  <si>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</si>
  <si>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</si>
  <si>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</si>
  <si>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</si>
  <si>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</si>
  <si>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</si>
  <si>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</si>
  <si>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</si>
  <si>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</si>
  <si>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</si>
  <si>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</si>
  <si>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</si>
  <si>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</si>
  <si>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</si>
  <si>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</si>
  <si>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</si>
  <si>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</si>
  <si>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</si>
  <si>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</si>
  <si>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</si>
  <si>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</si>
  <si>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</si>
  <si>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</si>
  <si>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</si>
  <si>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</si>
  <si>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</si>
  <si>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</si>
  <si>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</si>
  <si>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</si>
  <si>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</si>
  <si>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</si>
  <si>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</si>
  <si>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</si>
  <si>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</si>
  <si>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</si>
  <si>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</si>
  <si>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</si>
  <si>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</si>
  <si>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</si>
  <si>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</si>
  <si>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</si>
  <si>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</si>
  <si>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</si>
  <si>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</si>
  <si>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</si>
  <si>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</si>
  <si>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</si>
  <si>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</si>
  <si>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</si>
  <si>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</si>
  <si>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</si>
  <si>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</si>
  <si>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</si>
  <si>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</si>
  <si>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</si>
  <si>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</si>
  <si>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</si>
  <si>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</si>
  <si>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</si>
  <si>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</si>
  <si>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</si>
  <si>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</si>
  <si>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</si>
  <si>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</si>
  <si>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</si>
  <si>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</si>
  <si>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</si>
  <si>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</si>
  <si>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</si>
  <si>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</si>
  <si>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</si>
  <si>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</si>
  <si>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</si>
  <si>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</si>
  <si>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</si>
  <si>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</si>
  <si>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</si>
  <si>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</si>
  <si>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</si>
  <si>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</si>
  <si>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</si>
  <si>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</si>
  <si>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</si>
  <si>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</si>
  <si>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</si>
  <si>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</si>
  <si>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</si>
  <si>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</si>
  <si>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</si>
  <si>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</si>
  <si>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</si>
  <si>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</si>
  <si>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</si>
  <si>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</si>
  <si>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</si>
  <si>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</si>
  <si>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</si>
  <si>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</si>
  <si>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</si>
  <si>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</si>
  <si>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</si>
  <si>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</si>
  <si>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</si>
  <si>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</si>
  <si>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</si>
  <si>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</si>
  <si>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</si>
  <si>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</si>
  <si>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</si>
  <si>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</si>
  <si>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</si>
  <si>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</si>
  <si>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</si>
  <si>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</si>
  <si>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</si>
  <si>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</si>
  <si>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</si>
  <si>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</si>
  <si>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</si>
  <si>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</si>
  <si>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</si>
  <si>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</si>
  <si>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</si>
  <si>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</si>
  <si>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</si>
  <si>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</si>
  <si>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</si>
  <si>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</si>
  <si>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</si>
  <si>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</si>
  <si>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</si>
  <si>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</si>
  <si>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</si>
  <si>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</si>
  <si>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</si>
  <si>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</si>
  <si>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</si>
  <si>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</si>
  <si>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</si>
  <si>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</si>
  <si>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</si>
  <si>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</si>
  <si>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</si>
  <si>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</si>
  <si>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</si>
  <si>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</si>
  <si>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</si>
  <si>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</si>
  <si>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</si>
  <si>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</si>
  <si>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</si>
  <si>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</si>
  <si>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</si>
  <si>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</si>
  <si>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</si>
  <si>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</si>
  <si>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</si>
  <si>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</si>
  <si>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</si>
  <si>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</si>
  <si>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</si>
  <si>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</si>
  <si>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</si>
  <si>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</si>
  <si>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</si>
  <si>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</si>
  <si>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</si>
  <si>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</si>
  <si>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</si>
  <si>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</si>
  <si>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</si>
  <si>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</si>
  <si>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</si>
  <si>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</si>
  <si>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</si>
  <si>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</si>
  <si>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</si>
  <si>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</si>
  <si>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</si>
  <si>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</si>
  <si>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</si>
  <si>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</si>
  <si>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</si>
  <si>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</si>
  <si>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</si>
  <si>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</si>
  <si>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</si>
  <si>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</si>
  <si>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</si>
  <si>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</si>
  <si>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</si>
  <si>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</si>
  <si>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</si>
  <si>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</si>
  <si>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</si>
  <si>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</si>
  <si>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</si>
  <si>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</si>
  <si>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</si>
  <si>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</si>
  <si>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</si>
  <si>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</si>
  <si>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</si>
  <si>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</si>
  <si>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</si>
  <si>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</si>
  <si>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</si>
  <si>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</si>
  <si>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</si>
  <si>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</si>
  <si>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</si>
  <si>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</si>
  <si>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</si>
  <si>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</si>
  <si>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</si>
  <si>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</si>
  <si>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</si>
  <si>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</si>
  <si>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</si>
  <si>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</si>
  <si>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</si>
  <si>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</si>
  <si>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</si>
  <si>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</si>
  <si>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</si>
  <si>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</si>
  <si>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</si>
  <si>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</si>
  <si>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</si>
  <si>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</si>
  <si>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</si>
  <si>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</si>
  <si>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</si>
  <si>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</si>
  <si>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</si>
  <si>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</si>
  <si>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</si>
  <si>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</si>
  <si>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</si>
  <si>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</si>
  <si>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</si>
  <si>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</si>
  <si>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</si>
  <si>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</si>
  <si>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</si>
  <si>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</si>
  <si>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</si>
  <si>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</si>
  <si>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</si>
  <si>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</si>
  <si>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</si>
  <si>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</si>
  <si>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</si>
  <si>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</si>
  <si>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</si>
  <si>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</si>
  <si>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</si>
  <si>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</si>
  <si>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</si>
  <si>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</si>
  <si>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</si>
  <si>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</si>
  <si>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</si>
  <si>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</si>
  <si>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</si>
  <si>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</si>
  <si>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</si>
  <si>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</si>
  <si>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</si>
  <si>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</si>
  <si>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</si>
  <si>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</si>
  <si>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</si>
  <si>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</si>
  <si>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</si>
  <si>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</si>
  <si>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</si>
  <si>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</si>
  <si>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</si>
  <si>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</si>
  <si>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</si>
  <si>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</si>
  <si>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</si>
  <si>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</si>
  <si>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</si>
  <si>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</si>
  <si>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</si>
  <si>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</si>
  <si>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</si>
  <si>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</si>
  <si>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</si>
  <si>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</si>
  <si>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</si>
  <si>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</si>
  <si>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</si>
  <si>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</si>
  <si>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</si>
  <si>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</si>
  <si>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</si>
  <si>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</si>
  <si>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</si>
  <si>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</si>
  <si>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</si>
  <si>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</si>
  <si>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</si>
  <si>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</si>
  <si>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</si>
  <si>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</si>
  <si>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</si>
  <si>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</si>
  <si>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</si>
  <si>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</si>
  <si>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</si>
  <si>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</si>
  <si>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</si>
  <si>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</si>
  <si>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</si>
  <si>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</si>
  <si>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</si>
  <si>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</si>
  <si>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</si>
  <si>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</si>
  <si>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</si>
  <si>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</si>
  <si>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</si>
  <si>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</si>
  <si>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</si>
  <si>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</si>
  <si>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</si>
  <si>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</si>
  <si>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</si>
  <si>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</si>
  <si>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</si>
  <si>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</si>
  <si>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</si>
  <si>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</si>
  <si>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</si>
  <si>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</si>
  <si>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</si>
  <si>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</si>
  <si>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</si>
  <si>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</si>
  <si>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</si>
  <si>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</si>
  <si>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</si>
  <si>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</si>
  <si>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</si>
  <si>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</si>
  <si>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</si>
  <si>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</si>
  <si>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</si>
  <si>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</si>
  <si>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</si>
  <si>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</si>
  <si>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</si>
  <si>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</si>
  <si>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</si>
  <si>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</si>
  <si>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</si>
  <si>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</si>
  <si>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</si>
  <si>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</si>
  <si>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</si>
  <si>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</si>
  <si>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</si>
  <si>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</si>
  <si>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</si>
  <si>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</si>
  <si>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</si>
  <si>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</si>
  <si>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</si>
  <si>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</si>
  <si>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</si>
  <si>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</si>
  <si>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</si>
  <si>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</si>
  <si>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</si>
  <si>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</si>
  <si>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</si>
  <si>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</si>
  <si>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</si>
  <si>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</si>
  <si>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</si>
  <si>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</si>
  <si>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</si>
  <si>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</si>
  <si>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</si>
  <si>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</si>
  <si>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</si>
  <si>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</si>
  <si>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</si>
  <si>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</si>
  <si>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</si>
  <si>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</si>
  <si>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</si>
  <si>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</si>
  <si>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</si>
  <si>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</si>
  <si>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</si>
  <si>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</si>
  <si>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</si>
  <si>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</si>
  <si>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</si>
  <si>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</si>
  <si>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</si>
  <si>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</si>
  <si>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</si>
  <si>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</si>
  <si>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</si>
  <si>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</si>
  <si>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</si>
  <si>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</si>
  <si>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</si>
  <si>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</si>
  <si>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</si>
  <si>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</si>
  <si>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</si>
  <si>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</si>
  <si>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</si>
  <si>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</si>
  <si>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</si>
  <si>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</si>
  <si>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</si>
  <si>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</si>
  <si>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</si>
  <si>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</si>
  <si>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</si>
  <si>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</si>
  <si>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</si>
  <si>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</si>
  <si>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</si>
  <si>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</si>
  <si>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</si>
  <si>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</si>
  <si>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</si>
  <si>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</si>
  <si>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</si>
  <si>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</si>
  <si>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</si>
  <si>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</si>
  <si>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</si>
  <si>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</si>
  <si>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</si>
  <si>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</si>
  <si>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</si>
  <si>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</si>
  <si>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</si>
  <si>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</si>
  <si>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</si>
  <si>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</si>
  <si>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</si>
  <si>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</si>
  <si>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</si>
  <si>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</si>
  <si>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</si>
  <si>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</si>
  <si>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</si>
  <si>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</si>
  <si>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</si>
  <si>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</si>
  <si>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</si>
  <si>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</si>
  <si>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</si>
  <si>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</si>
  <si>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</si>
  <si>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</si>
  <si>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</si>
  <si>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</si>
  <si>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</si>
  <si>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</si>
  <si>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</si>
  <si>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</si>
  <si>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</si>
  <si>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</si>
  <si>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</si>
  <si>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</si>
  <si>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</si>
  <si>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</si>
  <si>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</si>
  <si>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</si>
  <si>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</si>
  <si>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</si>
  <si>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</si>
  <si>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</si>
  <si>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</si>
  <si>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</si>
  <si>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</si>
  <si>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</si>
  <si>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</si>
  <si>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</si>
  <si>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</si>
  <si>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</si>
  <si>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</si>
  <si>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</si>
  <si>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</si>
  <si>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</si>
  <si>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</si>
  <si>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</si>
  <si>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</si>
  <si>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</si>
  <si>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</si>
  <si>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</si>
  <si>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</si>
  <si>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</si>
  <si>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</si>
  <si>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</si>
  <si>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</si>
  <si>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</si>
  <si>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</si>
  <si>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</si>
  <si>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</si>
  <si>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</si>
  <si>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</si>
  <si>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</si>
  <si>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</si>
  <si>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</si>
  <si>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</si>
  <si>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</si>
  <si>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</si>
  <si>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</si>
  <si>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</si>
  <si>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</si>
  <si>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</si>
  <si>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</si>
  <si>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</si>
  <si>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</si>
  <si>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</si>
  <si>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</si>
  <si>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</si>
  <si>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</si>
  <si>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</si>
  <si>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</si>
  <si>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</si>
  <si>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</si>
  <si>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</si>
  <si>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</si>
  <si>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</si>
  <si>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</si>
  <si>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</si>
  <si>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</si>
  <si>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</si>
  <si>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</si>
  <si>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</si>
  <si>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</si>
  <si>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</si>
  <si>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</si>
  <si>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</si>
  <si>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</si>
  <si>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</si>
  <si>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</si>
  <si>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</si>
  <si>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</si>
  <si>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</si>
  <si>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</si>
  <si>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</si>
  <si>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</si>
  <si>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</si>
  <si>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</si>
  <si>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</si>
  <si>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</si>
  <si>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</si>
  <si>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</si>
  <si>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</si>
  <si>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</si>
  <si>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</si>
  <si>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</si>
  <si>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</si>
  <si>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</si>
  <si>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</si>
  <si>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</si>
  <si>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</si>
  <si>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</si>
  <si>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</si>
  <si>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</si>
  <si>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</si>
  <si>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</si>
  <si>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</si>
  <si>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</si>
  <si>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</si>
  <si>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</si>
  <si>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</si>
  <si>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</si>
  <si>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</si>
  <si>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</si>
  <si>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</si>
  <si>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</si>
  <si>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</si>
  <si>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</si>
  <si>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</si>
  <si>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</si>
  <si>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</si>
  <si>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</si>
  <si>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</si>
  <si>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</si>
  <si>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</si>
  <si>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</si>
  <si>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</si>
  <si>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</si>
  <si>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</si>
  <si>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</si>
  <si>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</si>
  <si>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</si>
  <si>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</si>
  <si>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</si>
  <si>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</si>
  <si>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</si>
  <si>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</si>
  <si>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</si>
  <si>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</si>
  <si>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</si>
  <si>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</si>
  <si>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</si>
  <si>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</si>
  <si>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</si>
  <si>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</si>
  <si>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</si>
  <si>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</si>
  <si>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</si>
  <si>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</si>
  <si>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</si>
  <si>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</si>
  <si>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</si>
  <si>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</si>
  <si>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</si>
  <si>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</si>
  <si>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</si>
  <si>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</si>
  <si>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</si>
  <si>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</si>
  <si>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</si>
  <si>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</si>
  <si>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</si>
  <si>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</si>
  <si>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</si>
  <si>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</si>
  <si>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</si>
  <si>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</si>
  <si>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</si>
  <si>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</si>
  <si>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</si>
  <si>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</si>
  <si>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</si>
  <si>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</si>
  <si>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</si>
  <si>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</si>
  <si>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</si>
  <si>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</si>
  <si>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</si>
  <si>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</si>
  <si>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</si>
  <si>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</si>
  <si>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</si>
  <si>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</si>
  <si>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</si>
  <si>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</si>
  <si>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</si>
  <si>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</si>
  <si>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</si>
  <si>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</si>
  <si>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</si>
  <si>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</si>
  <si>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</si>
  <si>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</si>
  <si>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</si>
  <si>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</si>
  <si>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</si>
  <si>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</si>
  <si>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</si>
  <si>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</si>
  <si>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</si>
  <si>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</si>
  <si>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</si>
  <si>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</si>
  <si>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</si>
  <si>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</si>
  <si>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</si>
  <si>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</si>
  <si>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</si>
  <si>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</si>
  <si>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</si>
  <si>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</si>
  <si>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</si>
  <si>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</si>
  <si>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</si>
  <si>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</si>
  <si>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</si>
  <si>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</si>
  <si>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</si>
  <si>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</si>
  <si>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</si>
  <si>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</si>
  <si>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</si>
  <si>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</si>
  <si>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</si>
  <si>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</si>
  <si>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</si>
  <si>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</si>
  <si>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</si>
  <si>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</si>
  <si>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</si>
  <si>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</si>
  <si>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</si>
  <si>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</si>
  <si>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</si>
  <si>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</si>
  <si>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</si>
  <si>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</si>
  <si>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</si>
  <si>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</si>
  <si>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</si>
  <si>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</si>
  <si>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</si>
  <si>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</si>
  <si>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</si>
  <si>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</si>
  <si>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</si>
  <si>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</si>
  <si>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</si>
  <si>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</si>
  <si>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</si>
  <si>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</si>
  <si>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</si>
  <si>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</si>
  <si>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</si>
  <si>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</si>
  <si>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</si>
  <si>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</si>
  <si>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</si>
  <si>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</si>
  <si>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</si>
  <si>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</si>
  <si>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</si>
  <si>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</si>
  <si>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</si>
  <si>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</si>
  <si>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</si>
  <si>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</si>
  <si>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</si>
  <si>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</si>
  <si>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</si>
  <si>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</si>
  <si>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</si>
  <si>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</si>
  <si>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</si>
  <si>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</si>
  <si>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</si>
  <si>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</si>
  <si>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</si>
  <si>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</si>
  <si>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</si>
  <si>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</si>
  <si>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</si>
  <si>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</si>
  <si>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</si>
  <si>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</si>
  <si>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</si>
  <si>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</si>
  <si>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</si>
  <si>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</si>
  <si>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</si>
  <si>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</si>
  <si>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</si>
  <si>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</si>
  <si>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</si>
  <si>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</si>
  <si>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</si>
  <si>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</si>
  <si>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</si>
  <si>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</si>
  <si>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</si>
  <si>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</si>
  <si>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</si>
  <si>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</si>
  <si>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</si>
  <si>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</si>
  <si>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</si>
  <si>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</si>
  <si>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</si>
  <si>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</si>
  <si>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</si>
  <si>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</si>
  <si>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</si>
  <si>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</si>
  <si>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</si>
  <si>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</si>
  <si>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</si>
  <si>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</si>
  <si>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</si>
  <si>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</si>
  <si>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</si>
  <si>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</si>
  <si>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</si>
  <si>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</si>
  <si>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</si>
  <si>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</si>
  <si>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</si>
  <si>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</si>
  <si>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</si>
  <si>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</si>
  <si>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</si>
  <si>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</si>
  <si>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</si>
  <si>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</si>
  <si>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</si>
  <si>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</si>
  <si>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</si>
  <si>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</si>
  <si>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</si>
  <si>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</si>
  <si>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</si>
  <si>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</si>
  <si>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</si>
  <si>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</si>
  <si>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</si>
  <si>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</si>
  <si>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</si>
  <si>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</si>
  <si>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</si>
  <si>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</si>
  <si>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</si>
  <si>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</si>
  <si>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</si>
  <si>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</si>
  <si>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</si>
  <si>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</si>
  <si>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</si>
  <si>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</si>
  <si>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</si>
  <si>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</si>
  <si>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</si>
  <si>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</si>
  <si>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</si>
  <si>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</si>
  <si>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</si>
  <si>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</si>
  <si>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</si>
  <si>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</si>
  <si>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</si>
  <si>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</si>
  <si>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</si>
  <si>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</si>
  <si>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</si>
  <si>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</si>
  <si>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</si>
  <si>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</si>
  <si>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</si>
  <si>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</si>
  <si>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</si>
  <si>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</si>
  <si>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</si>
  <si>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</si>
  <si>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</si>
  <si>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</si>
  <si>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</si>
  <si>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</si>
  <si>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</si>
  <si>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</si>
  <si>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</si>
  <si>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</si>
  <si>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</si>
  <si>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</si>
  <si>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</si>
  <si>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</si>
  <si>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</si>
  <si>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</si>
  <si>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</si>
  <si>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</si>
  <si>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</si>
  <si>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</si>
  <si>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</si>
  <si>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</si>
  <si>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</si>
  <si>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</si>
  <si>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</si>
  <si>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</si>
  <si>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</si>
  <si>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</si>
  <si>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</si>
  <si>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</si>
  <si>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</si>
  <si>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</si>
  <si>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</si>
  <si>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</si>
  <si>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</si>
  <si>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</si>
  <si>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</si>
  <si>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</si>
  <si>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</si>
  <si>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</si>
  <si>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</si>
  <si>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</si>
  <si>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</si>
  <si>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</si>
  <si>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</si>
  <si>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</si>
  <si>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</si>
  <si>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</si>
  <si>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</si>
  <si>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</si>
  <si>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</si>
  <si>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</si>
  <si>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</si>
  <si>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</si>
  <si>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</si>
  <si>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</si>
  <si>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</si>
  <si>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</si>
  <si>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</si>
  <si>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</si>
  <si>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</si>
  <si>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</si>
  <si>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</si>
  <si>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</si>
  <si>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</si>
  <si>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</si>
  <si>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</si>
  <si>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</si>
  <si>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</si>
  <si>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</si>
  <si>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</si>
  <si>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</si>
  <si>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</si>
  <si>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</si>
  <si>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</si>
  <si>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</si>
  <si>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</si>
  <si>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</si>
  <si>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</si>
  <si>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</si>
  <si>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</si>
  <si>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</si>
  <si>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</si>
  <si>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</si>
  <si>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</si>
  <si>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</si>
  <si>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</si>
  <si>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</si>
  <si>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</si>
  <si>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</si>
  <si>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</si>
  <si>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</si>
  <si>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</si>
  <si>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</si>
  <si>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</si>
  <si>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</si>
  <si>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</si>
  <si>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</si>
  <si>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</si>
  <si>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</si>
  <si>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</si>
  <si>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</si>
  <si>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</si>
  <si>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</si>
  <si>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</si>
  <si>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</si>
  <si>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</si>
  <si>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</si>
  <si>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</si>
  <si>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</si>
  <si>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</si>
  <si>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</si>
  <si>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</si>
  <si>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</si>
  <si>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</si>
  <si>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</si>
  <si>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</si>
  <si>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</si>
  <si>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</si>
  <si>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</si>
  <si>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</si>
  <si>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</si>
  <si>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</si>
  <si>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</si>
  <si>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</si>
  <si>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</si>
  <si>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</si>
  <si>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</si>
  <si>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</si>
  <si>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</si>
  <si>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</si>
  <si>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</si>
  <si>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</si>
  <si>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</si>
  <si>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</si>
  <si>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</si>
  <si>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</si>
  <si>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</si>
  <si>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</si>
  <si>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</si>
  <si>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</si>
  <si>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</si>
  <si>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</si>
  <si>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</si>
  <si>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</si>
  <si>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</si>
  <si>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</si>
  <si>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</si>
  <si>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</si>
  <si>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</si>
  <si>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</si>
  <si>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</si>
  <si>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</si>
  <si>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</si>
  <si>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</si>
  <si>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</si>
  <si>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</si>
  <si>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</si>
  <si>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</si>
  <si>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</si>
  <si>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</si>
  <si>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</si>
  <si>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</si>
  <si>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</si>
  <si>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</si>
  <si>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</si>
  <si>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</si>
  <si>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</si>
  <si>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</si>
  <si>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</si>
  <si>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</si>
  <si>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</si>
  <si>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</si>
  <si>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</si>
  <si>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</si>
  <si>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</si>
  <si>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</si>
  <si>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</si>
  <si>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</si>
  <si>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</si>
  <si>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</si>
  <si>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</si>
  <si>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</si>
  <si>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</si>
  <si>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</si>
  <si>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</si>
  <si>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</si>
  <si>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</si>
  <si>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</si>
  <si>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</si>
  <si>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</si>
  <si>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</si>
  <si>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</si>
  <si>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</si>
  <si>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</si>
  <si>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</si>
  <si>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</si>
  <si>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</si>
  <si>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</si>
  <si>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</si>
  <si>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</si>
  <si>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</si>
  <si>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</si>
  <si>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</si>
  <si>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</si>
  <si>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</si>
  <si>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</si>
  <si>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</si>
  <si>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</si>
  <si>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</si>
  <si>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</si>
  <si>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</si>
  <si>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</si>
  <si>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</si>
  <si>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</si>
  <si>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</si>
  <si>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</si>
  <si>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</si>
  <si>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</si>
  <si>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</si>
  <si>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</si>
  <si>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</si>
  <si>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</si>
  <si>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</si>
  <si>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</si>
  <si>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</si>
  <si>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</si>
  <si>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</si>
  <si>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</si>
  <si>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</si>
  <si>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</si>
  <si>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</si>
  <si>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</si>
  <si>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</si>
  <si>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</si>
  <si>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</si>
  <si>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</si>
  <si>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</si>
  <si>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</si>
  <si>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</si>
  <si>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</si>
  <si>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</si>
  <si>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</si>
  <si>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</si>
  <si>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</si>
  <si>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</si>
  <si>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</si>
  <si>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</si>
  <si>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</si>
  <si>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</si>
  <si>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</si>
  <si>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</si>
  <si>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</si>
  <si>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</si>
  <si>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</si>
  <si>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</si>
  <si>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</si>
  <si>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</si>
  <si>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</si>
  <si>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</si>
  <si>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</si>
  <si>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</si>
  <si>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</si>
  <si>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</si>
  <si>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</si>
  <si>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</si>
  <si>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</si>
  <si>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</si>
  <si>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</si>
  <si>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</si>
  <si>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</si>
  <si>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</si>
  <si>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</si>
  <si>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</si>
  <si>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</si>
  <si>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</si>
  <si>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</si>
  <si>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</si>
  <si>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</si>
  <si>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</si>
  <si>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</si>
  <si>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</si>
  <si>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</si>
  <si>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</si>
  <si>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</si>
  <si>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</si>
  <si>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</si>
  <si>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</si>
  <si>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</si>
  <si>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</si>
  <si>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</si>
  <si>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</si>
  <si>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</si>
  <si>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</si>
  <si>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</si>
  <si>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</si>
  <si>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</si>
  <si>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</si>
  <si>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</si>
  <si>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</si>
  <si>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</si>
  <si>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</si>
  <si>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</si>
  <si>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</si>
  <si>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</si>
  <si>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</si>
  <si>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</si>
  <si>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</si>
  <si>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</si>
  <si>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</si>
  <si>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</si>
  <si>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</si>
  <si>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</si>
  <si>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</si>
  <si>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</si>
  <si>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</si>
  <si>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</si>
  <si>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</si>
  <si>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</si>
  <si>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</si>
  <si>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</si>
  <si>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</si>
  <si>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</si>
  <si>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</si>
  <si>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</si>
  <si>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</si>
  <si>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</si>
  <si>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</si>
  <si>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</si>
  <si>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</si>
  <si>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</si>
  <si>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</si>
  <si>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</si>
  <si>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</si>
  <si>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</si>
  <si>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</si>
  <si>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</si>
  <si>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</si>
  <si>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</si>
  <si>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</si>
  <si>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</si>
  <si>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</si>
  <si>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</si>
  <si>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</si>
  <si>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</si>
  <si>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</si>
  <si>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</si>
  <si>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</si>
  <si>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</si>
  <si>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</si>
  <si>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</si>
  <si>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</si>
  <si>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</si>
  <si>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</si>
  <si>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</si>
  <si>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</si>
  <si>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</si>
  <si>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</si>
  <si>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</si>
  <si>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</si>
  <si>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</si>
  <si>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</si>
  <si>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</si>
  <si>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</si>
  <si>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</si>
  <si>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</si>
  <si>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</si>
  <si>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</si>
  <si>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</si>
  <si>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</si>
  <si>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</si>
  <si>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</si>
  <si>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</si>
  <si>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</si>
  <si>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</si>
  <si>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</si>
  <si>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</si>
  <si>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</si>
  <si>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</si>
  <si>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</si>
  <si>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</si>
  <si>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</si>
  <si>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</si>
  <si>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</si>
  <si>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</si>
  <si>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</si>
  <si>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</si>
  <si>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</si>
  <si>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</si>
  <si>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</si>
  <si>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</si>
  <si>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</si>
  <si>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</si>
  <si>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</si>
  <si>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</si>
  <si>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</si>
  <si>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</si>
  <si>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</si>
  <si>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</si>
  <si>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</si>
  <si>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</si>
  <si>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</si>
  <si>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</si>
  <si>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</si>
  <si>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</si>
  <si>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</si>
  <si>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</si>
  <si>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</si>
  <si>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</si>
  <si>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</si>
  <si>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</si>
  <si>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</si>
  <si>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</si>
  <si>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</si>
  <si>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</si>
  <si>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</si>
  <si>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</si>
  <si>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</si>
  <si>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</si>
  <si>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</si>
  <si>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</si>
  <si>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</si>
  <si>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</si>
  <si>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</si>
  <si>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</si>
  <si>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</si>
  <si>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</si>
  <si>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</si>
  <si>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</si>
  <si>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</si>
  <si>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</si>
  <si>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</si>
  <si>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</si>
  <si>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</si>
  <si>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</si>
  <si>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</si>
  <si>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</si>
  <si>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</si>
  <si>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</si>
  <si>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</si>
  <si>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</si>
  <si>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</si>
  <si>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</si>
  <si>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</si>
  <si>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</si>
  <si>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</si>
  <si>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</si>
  <si>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</si>
  <si>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</si>
  <si>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</si>
  <si>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</si>
  <si>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</si>
  <si>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</si>
  <si>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</si>
  <si>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</si>
  <si>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</si>
  <si>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</si>
  <si>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</si>
  <si>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</si>
  <si>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</si>
  <si>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</si>
  <si>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</si>
  <si>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</si>
  <si>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</si>
  <si>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</si>
  <si>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</si>
  <si>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</si>
  <si>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</si>
  <si>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</si>
  <si>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</si>
  <si>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</si>
  <si>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</si>
  <si>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</si>
  <si>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</si>
  <si>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</si>
  <si>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</si>
  <si>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</si>
  <si>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</si>
  <si>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</si>
  <si>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</si>
  <si>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</si>
  <si>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</si>
  <si>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</si>
  <si>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</si>
  <si>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</si>
  <si>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</si>
  <si>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</si>
  <si>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</si>
  <si>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</si>
  <si>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</si>
  <si>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</si>
  <si>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</si>
  <si>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</si>
  <si>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</si>
  <si>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</si>
  <si>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</si>
  <si>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</si>
  <si>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</si>
  <si>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</si>
  <si>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</si>
  <si>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</si>
  <si>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</si>
  <si>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</si>
  <si>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</si>
  <si>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</si>
  <si>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</si>
  <si>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</si>
  <si>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</si>
  <si>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</si>
  <si>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</si>
  <si>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</si>
  <si>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</si>
  <si>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</si>
  <si>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</si>
  <si>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</si>
  <si>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</si>
  <si>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</si>
  <si>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</si>
  <si>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</si>
  <si>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</si>
  <si>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</si>
  <si>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</si>
  <si>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</si>
  <si>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</si>
  <si>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</si>
  <si>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</si>
  <si>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</si>
  <si>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</si>
  <si>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</si>
  <si>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</si>
  <si>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</si>
  <si>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</si>
  <si>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</si>
  <si>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</si>
  <si>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</si>
  <si>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</si>
  <si>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</si>
  <si>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</si>
  <si>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</si>
  <si>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</si>
  <si>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</si>
  <si>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</si>
  <si>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</si>
  <si>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</si>
  <si>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</si>
  <si>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</si>
  <si>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</si>
  <si>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</si>
  <si>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</si>
  <si>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</si>
  <si>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</si>
  <si>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</si>
  <si>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</si>
  <si>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</si>
  <si>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</si>
  <si>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</si>
  <si>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</si>
  <si>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</si>
  <si>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</si>
  <si>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</si>
  <si>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</si>
  <si>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</si>
  <si>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</si>
  <si>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</si>
  <si>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</si>
  <si>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</si>
  <si>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</si>
  <si>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</si>
  <si>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</si>
  <si>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</si>
  <si>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</si>
  <si>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</si>
  <si>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</si>
  <si>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</si>
  <si>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</si>
  <si>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</si>
  <si>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</si>
  <si>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</si>
  <si>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</si>
  <si>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</si>
  <si>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</si>
  <si>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</si>
  <si>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</si>
  <si>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</si>
  <si>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</si>
  <si>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</si>
  <si>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</si>
  <si>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</si>
  <si>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</si>
  <si>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</si>
  <si>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</si>
  <si>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</si>
  <si>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</si>
  <si>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</si>
  <si>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</si>
  <si>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</si>
  <si>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</si>
  <si>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</si>
  <si>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</si>
  <si>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</si>
  <si>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</si>
  <si>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</si>
  <si>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</si>
  <si>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</si>
  <si>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</si>
  <si>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</si>
  <si>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</si>
  <si>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</si>
  <si>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</si>
  <si>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</si>
  <si>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</si>
  <si>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</si>
  <si>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</si>
  <si>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</si>
  <si>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</si>
  <si>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</si>
  <si>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</si>
  <si>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</si>
  <si>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</si>
  <si>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</si>
  <si>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</si>
  <si>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</si>
  <si>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</si>
  <si>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</si>
  <si>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</si>
  <si>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</si>
  <si>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</si>
  <si>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</si>
  <si>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</si>
  <si>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</si>
  <si>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</si>
  <si>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</si>
  <si>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</si>
  <si>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</si>
  <si>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</si>
  <si>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</si>
  <si>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</si>
  <si>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</si>
  <si>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</si>
  <si>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</si>
  <si>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</si>
  <si>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</si>
  <si>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</si>
  <si>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</si>
  <si>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</si>
  <si>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</si>
  <si>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</si>
  <si>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</si>
  <si>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</si>
  <si>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</si>
  <si>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</si>
  <si>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</si>
  <si>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</si>
  <si>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</si>
  <si>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</si>
  <si>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</si>
  <si>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</si>
  <si>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</si>
  <si>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</si>
  <si>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</si>
  <si>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</si>
  <si>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</si>
  <si>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</si>
  <si>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</si>
  <si>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</si>
  <si>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</si>
  <si>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</si>
  <si>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</si>
  <si>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</si>
  <si>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</si>
  <si>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</si>
  <si>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</si>
  <si>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</si>
  <si>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</si>
  <si>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</si>
  <si>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</si>
  <si>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</si>
  <si>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</si>
  <si>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</si>
  <si>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</si>
  <si>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</si>
  <si>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</si>
  <si>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</si>
  <si>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</si>
  <si>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</si>
  <si>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</si>
  <si>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</si>
  <si>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</si>
  <si>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</si>
  <si>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</si>
  <si>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</si>
  <si>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</si>
  <si>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</si>
  <si>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</si>
  <si>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</si>
  <si>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</si>
  <si>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</si>
  <si>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</si>
  <si>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</si>
  <si>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</si>
  <si>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</si>
  <si>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</si>
  <si>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</si>
  <si>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</si>
  <si>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</si>
  <si>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</si>
  <si>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</si>
  <si>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</si>
  <si>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</si>
  <si>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</si>
  <si>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</si>
  <si>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</si>
  <si>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</si>
  <si>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</si>
  <si>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</si>
  <si>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</si>
  <si>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</si>
  <si>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</si>
  <si>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</si>
  <si>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</si>
  <si>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</si>
  <si>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</si>
  <si>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</si>
  <si>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</si>
  <si>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</si>
  <si>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</si>
  <si>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</si>
  <si>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</si>
  <si>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</si>
  <si>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</si>
  <si>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</si>
  <si>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</si>
  <si>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</si>
  <si>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</si>
  <si>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</si>
  <si>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</si>
  <si>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</si>
  <si>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</si>
  <si>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</si>
  <si>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</si>
  <si>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</si>
  <si>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</si>
  <si>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</si>
  <si>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</si>
  <si>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</si>
  <si>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</si>
  <si>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</si>
  <si>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</si>
  <si>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</si>
  <si>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</si>
  <si>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</si>
  <si>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</si>
  <si>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</si>
  <si>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</si>
  <si>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</si>
  <si>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</si>
  <si>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</si>
  <si>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</si>
  <si>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</si>
  <si>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</si>
  <si>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</si>
  <si>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</si>
  <si>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</si>
  <si>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</si>
  <si>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</si>
  <si>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</si>
  <si>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</si>
  <si>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</si>
  <si>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</si>
  <si>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</si>
  <si>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</si>
  <si>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</si>
  <si>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</si>
  <si>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</si>
  <si>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</si>
  <si>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</si>
  <si>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</si>
  <si>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</si>
  <si>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</si>
  <si>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</si>
  <si>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</si>
  <si>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</si>
  <si>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</si>
  <si>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</si>
  <si>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</si>
  <si>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</si>
  <si>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</si>
  <si>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</si>
  <si>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</si>
  <si>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</si>
  <si>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</si>
  <si>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</si>
  <si>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</si>
  <si>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</si>
  <si>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</si>
  <si>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</si>
  <si>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</si>
  <si>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</si>
  <si>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</si>
  <si>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</si>
  <si>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</si>
  <si>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</si>
  <si>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</si>
  <si>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</si>
  <si>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</si>
  <si>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</si>
  <si>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</si>
  <si>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</si>
  <si>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</si>
  <si>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</si>
  <si>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</si>
  <si>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</si>
  <si>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</si>
  <si>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</si>
  <si>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</si>
  <si>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</si>
  <si>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</si>
  <si>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</si>
  <si>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</si>
  <si>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</si>
  <si>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</si>
  <si>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</si>
  <si>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</si>
  <si>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</si>
  <si>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</si>
  <si>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</si>
  <si>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</si>
  <si>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</si>
  <si>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</si>
  <si>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</si>
  <si>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</si>
  <si>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</si>
  <si>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</si>
  <si>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</si>
  <si>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</si>
  <si>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</si>
  <si>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</si>
  <si>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</si>
  <si>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</si>
  <si>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</si>
  <si>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</si>
  <si>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</si>
  <si>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</si>
  <si>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</si>
  <si>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</si>
  <si>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</si>
  <si>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</si>
  <si>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</si>
  <si>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</si>
  <si>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</si>
  <si>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</si>
  <si>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</si>
  <si>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</si>
  <si>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</si>
  <si>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</si>
  <si>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</si>
  <si>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</si>
  <si>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</si>
  <si>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</si>
  <si>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</si>
  <si>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</si>
  <si>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</si>
  <si>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</si>
  <si>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</si>
  <si>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</si>
  <si>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</si>
  <si>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</si>
  <si>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</si>
  <si>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</si>
  <si>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</si>
  <si>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</si>
  <si>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</si>
  <si>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</si>
  <si>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</si>
  <si>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</si>
  <si>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</si>
  <si>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</si>
  <si>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</si>
  <si>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</si>
  <si>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</si>
  <si>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</si>
  <si>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</si>
  <si>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</si>
  <si>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</si>
  <si>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</si>
  <si>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</si>
  <si>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</si>
  <si>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</si>
  <si>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</si>
  <si>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</si>
  <si>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</si>
  <si>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</si>
  <si>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</si>
  <si>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</si>
  <si>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</si>
  <si>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</si>
  <si>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</si>
  <si>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</si>
  <si>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</si>
  <si>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</si>
  <si>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</si>
  <si>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</si>
  <si>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</si>
  <si>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</si>
  <si>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</si>
  <si>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</si>
  <si>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</si>
  <si>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</si>
  <si>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</si>
  <si>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</si>
  <si>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</si>
  <si>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</si>
  <si>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</si>
  <si>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</si>
  <si>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</si>
  <si>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</si>
  <si>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</si>
  <si>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</si>
  <si>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</si>
  <si>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</si>
  <si>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</si>
  <si>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</si>
  <si>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</si>
  <si>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</si>
  <si>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</si>
  <si>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</si>
  <si>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</si>
  <si>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</si>
  <si>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</si>
  <si>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</si>
  <si>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</si>
  <si>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</si>
  <si>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</si>
  <si>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</si>
  <si>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</si>
  <si>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</si>
  <si>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</si>
  <si>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</si>
  <si>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</si>
  <si>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</si>
  <si>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</si>
  <si>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</si>
  <si>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</si>
  <si>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</si>
  <si>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</si>
  <si>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</si>
  <si>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</si>
  <si>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</si>
  <si>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</si>
  <si>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</si>
  <si>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</si>
  <si>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</si>
  <si>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</si>
  <si>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</si>
  <si>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</si>
  <si>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</si>
  <si>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</si>
  <si>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</si>
  <si>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</si>
  <si>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</si>
  <si>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</si>
  <si>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</si>
  <si>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</si>
  <si>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</si>
  <si>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</si>
  <si>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</si>
  <si>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</si>
  <si>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</si>
  <si>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</si>
  <si>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</si>
  <si>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</si>
  <si>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</si>
  <si>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</si>
  <si>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</si>
  <si>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</si>
  <si>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</si>
  <si>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</si>
  <si>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</si>
  <si>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</si>
  <si>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</si>
  <si>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</si>
  <si>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</si>
  <si>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</si>
  <si>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</si>
  <si>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</si>
  <si>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</si>
  <si>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</si>
  <si>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</si>
  <si>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</si>
  <si>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</si>
  <si>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</si>
  <si>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</si>
  <si>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</si>
  <si>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</si>
  <si>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</si>
  <si>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</si>
  <si>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</si>
  <si>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</si>
  <si>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</si>
  <si>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</si>
  <si>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</si>
  <si>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</si>
  <si>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</si>
  <si>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</si>
  <si>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</si>
  <si>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</si>
  <si>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</si>
  <si>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</si>
  <si>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</si>
  <si>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</si>
  <si>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</si>
  <si>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</si>
  <si>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</si>
  <si>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</si>
  <si>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</si>
  <si>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</si>
  <si>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</si>
  <si>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</si>
  <si>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</si>
  <si>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</si>
  <si>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</si>
  <si>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</si>
  <si>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</si>
  <si>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</si>
  <si>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</si>
  <si>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</si>
  <si>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</si>
  <si>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</si>
  <si>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</si>
  <si>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</si>
  <si>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</si>
  <si>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</si>
  <si>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</si>
  <si>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</si>
  <si>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</si>
  <si>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</si>
  <si>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</si>
  <si>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</si>
  <si>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</si>
  <si>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</si>
  <si>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</si>
  <si>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</si>
  <si>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</si>
  <si>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</si>
  <si>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</si>
  <si>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</si>
  <si>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</si>
  <si>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</si>
  <si>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</si>
  <si>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</si>
  <si>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</si>
  <si>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</si>
  <si>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</si>
  <si>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</si>
  <si>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</si>
  <si>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</si>
  <si>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</si>
  <si>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</si>
  <si>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</si>
  <si>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</si>
  <si>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</si>
  <si>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</si>
  <si>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</si>
  <si>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</si>
  <si>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</si>
  <si>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</si>
  <si>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</si>
  <si>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</si>
  <si>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</si>
  <si>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</si>
  <si>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</si>
  <si>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</si>
  <si>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</si>
  <si>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</si>
  <si>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</si>
  <si>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</si>
  <si>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</si>
  <si>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</si>
  <si>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</si>
  <si>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</si>
  <si>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</si>
  <si>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</si>
  <si>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</si>
  <si>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</si>
  <si>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</si>
  <si>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</si>
  <si>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</si>
  <si>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</si>
  <si>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</si>
  <si>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</si>
  <si>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</si>
  <si>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</si>
  <si>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</si>
  <si>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</si>
  <si>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</si>
  <si>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</si>
  <si>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</si>
  <si>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</si>
  <si>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</si>
  <si>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</si>
  <si>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</si>
  <si>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</si>
  <si>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</si>
  <si>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</si>
  <si>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</si>
  <si>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</si>
  <si>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</si>
  <si>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</si>
  <si>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</si>
  <si>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</si>
  <si>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</si>
  <si>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</si>
  <si>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</si>
  <si>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</si>
  <si>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</si>
  <si>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</si>
  <si>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</si>
  <si>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</si>
  <si>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</si>
  <si>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</si>
  <si>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</si>
  <si>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</si>
  <si>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</si>
  <si>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</si>
  <si>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</si>
  <si>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</si>
  <si>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</si>
  <si>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</si>
  <si>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</si>
  <si>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</si>
  <si>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</si>
  <si>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</si>
  <si>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</si>
  <si>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</si>
  <si>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</si>
  <si>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</si>
  <si>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</si>
  <si>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</si>
  <si>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</si>
  <si>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</si>
  <si>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</si>
  <si>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</si>
  <si>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</si>
  <si>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</si>
  <si>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</si>
  <si>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</si>
  <si>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</si>
  <si>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</si>
  <si>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</si>
  <si>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</si>
  <si>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</si>
  <si>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</si>
  <si>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</si>
  <si>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</si>
  <si>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</si>
  <si>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</si>
  <si>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</si>
  <si>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</si>
  <si>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</si>
  <si>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</si>
  <si>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</si>
  <si>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</si>
  <si>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</si>
  <si>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</si>
  <si>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</si>
  <si>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</si>
  <si>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</si>
  <si>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</si>
  <si>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</si>
  <si>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</si>
  <si>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</si>
  <si>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</si>
  <si>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</si>
  <si>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</si>
  <si>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</si>
  <si>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</si>
  <si>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</si>
  <si>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</si>
  <si>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</si>
  <si>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</si>
  <si>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</si>
  <si>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</si>
  <si>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</si>
  <si>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</si>
  <si>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</si>
  <si>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</si>
  <si>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</si>
  <si>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</si>
  <si>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</si>
  <si>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</si>
  <si>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</si>
  <si>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</si>
  <si>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</si>
  <si>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</si>
  <si>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</si>
  <si>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</si>
  <si>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</si>
  <si>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</si>
  <si>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</si>
  <si>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</si>
  <si>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</si>
  <si>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</si>
  <si>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</si>
  <si>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</si>
  <si>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</si>
  <si>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</si>
  <si>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</si>
  <si>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</si>
  <si>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</si>
  <si>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</si>
  <si>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</si>
  <si>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</si>
  <si>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</si>
  <si>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</si>
  <si>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</si>
  <si>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</si>
  <si>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</si>
  <si>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</si>
  <si>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</si>
  <si>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</si>
  <si>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</si>
  <si>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</si>
  <si>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</si>
  <si>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</si>
  <si>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</si>
  <si>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</si>
  <si>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</si>
  <si>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</si>
  <si>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</si>
  <si>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</si>
  <si>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</si>
  <si>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</si>
  <si>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</si>
  <si>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</si>
  <si>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</si>
  <si>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</si>
  <si>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</si>
  <si>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</si>
  <si>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</si>
  <si>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</si>
  <si>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</si>
  <si>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</si>
  <si>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</si>
  <si>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</si>
  <si>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</si>
  <si>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</si>
  <si>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</si>
  <si>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</si>
  <si>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</si>
  <si>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</si>
  <si>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</si>
  <si>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</si>
  <si>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</si>
  <si>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</si>
  <si>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</si>
  <si>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</si>
  <si>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</si>
  <si>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</si>
  <si>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</si>
  <si>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</si>
  <si>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</si>
  <si>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</si>
  <si>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</si>
  <si>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</si>
  <si>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</si>
  <si>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</si>
  <si>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</si>
  <si>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</si>
  <si>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</si>
  <si>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</si>
  <si>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</si>
  <si>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</si>
  <si>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</si>
  <si>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</si>
  <si>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</si>
  <si>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</si>
  <si>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</si>
  <si>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</si>
  <si>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</si>
  <si>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</si>
  <si>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</si>
  <si>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</si>
  <si>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</si>
  <si>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</si>
  <si>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</si>
  <si>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</si>
  <si>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</si>
  <si>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</si>
  <si>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</si>
  <si>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</si>
  <si>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</si>
  <si>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</si>
  <si>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</si>
  <si>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</si>
  <si>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</si>
  <si>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</si>
  <si>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</si>
  <si>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</si>
  <si>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</si>
  <si>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</si>
  <si>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</si>
  <si>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</si>
  <si>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</si>
  <si>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</si>
  <si>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</si>
  <si>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</si>
  <si>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</si>
  <si>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</si>
  <si>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</si>
  <si>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</si>
  <si>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</si>
  <si>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</si>
  <si>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</si>
  <si>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</si>
  <si>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</si>
  <si>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</si>
  <si>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</si>
  <si>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</si>
  <si>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</si>
  <si>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</si>
  <si>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</si>
  <si>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</si>
  <si>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</si>
  <si>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</si>
  <si>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</si>
  <si>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</si>
  <si>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</si>
  <si>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</si>
  <si>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</si>
  <si>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</si>
  <si>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</si>
  <si>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</si>
  <si>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</si>
  <si>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</si>
  <si>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</si>
  <si>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</si>
  <si>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</si>
  <si>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</si>
  <si>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</si>
  <si>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</si>
  <si>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</si>
  <si>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</si>
  <si>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</si>
  <si>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</si>
  <si>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</si>
  <si>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</si>
  <si>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</si>
  <si>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</si>
  <si>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</si>
  <si>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</si>
  <si>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</si>
  <si>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</si>
  <si>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</si>
  <si>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</si>
  <si>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</si>
  <si>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</si>
  <si>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</si>
  <si>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</si>
  <si>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</si>
  <si>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</si>
  <si>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</si>
  <si>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</si>
  <si>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</si>
  <si>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</si>
  <si>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</si>
  <si>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</si>
  <si>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</si>
  <si>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</si>
  <si>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</si>
  <si>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</si>
  <si>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</si>
  <si>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</si>
  <si>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</si>
  <si>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</si>
  <si>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</si>
  <si>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</si>
  <si>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</si>
  <si>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</si>
  <si>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</si>
  <si>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</si>
  <si>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</si>
  <si>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</si>
  <si>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</si>
  <si>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</si>
  <si>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</si>
  <si>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</si>
  <si>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</si>
  <si>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</si>
  <si>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</si>
  <si>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</si>
  <si>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</si>
  <si>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</si>
  <si>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</si>
  <si>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</si>
  <si>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</si>
  <si>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</si>
  <si>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</si>
  <si>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</si>
  <si>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</si>
  <si>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</si>
  <si>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</si>
  <si>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</si>
  <si>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</si>
  <si>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</si>
  <si>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</si>
  <si>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</si>
  <si>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</si>
  <si>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</si>
  <si>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</si>
  <si>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</si>
  <si>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</si>
  <si>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</si>
  <si>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</si>
  <si>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</si>
  <si>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</si>
  <si>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</si>
  <si>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</si>
  <si>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</si>
  <si>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</si>
  <si>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</si>
  <si>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</si>
  <si>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</si>
  <si>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</si>
  <si>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</si>
  <si>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</si>
  <si>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</si>
  <si>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</si>
  <si>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</si>
  <si>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</si>
  <si>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</si>
  <si>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</si>
  <si>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</si>
  <si>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</si>
  <si>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</si>
  <si>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</si>
  <si>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</si>
  <si>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</si>
  <si>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</si>
  <si>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</si>
  <si>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</si>
  <si>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</si>
  <si>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</si>
  <si>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</si>
  <si>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</si>
  <si>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</si>
  <si>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</si>
  <si>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</si>
  <si>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</si>
  <si>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</si>
  <si>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</si>
  <si>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</si>
  <si>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</si>
  <si>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</si>
  <si>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</si>
  <si>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</si>
  <si>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</si>
  <si>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</si>
  <si>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</si>
  <si>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</si>
  <si>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</si>
  <si>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</si>
  <si>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</si>
  <si>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</si>
  <si>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</si>
  <si>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</si>
  <si>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</si>
  <si>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</si>
  <si>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</si>
  <si>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</si>
  <si>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</si>
  <si>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</si>
  <si>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</si>
  <si>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</si>
  <si>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</si>
  <si>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</si>
  <si>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</si>
  <si>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</si>
  <si>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</si>
  <si>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</si>
  <si>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</si>
  <si>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</si>
  <si>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</si>
  <si>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</si>
  <si>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</si>
  <si>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</si>
  <si>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</si>
  <si>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</si>
  <si>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</si>
  <si>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</si>
  <si>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</si>
  <si>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</si>
  <si>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</si>
  <si>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</si>
  <si>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</si>
  <si>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</si>
  <si>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</si>
  <si>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</si>
  <si>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</si>
  <si>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</si>
  <si>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</si>
  <si>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</si>
  <si>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</si>
  <si>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</si>
  <si>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</si>
  <si>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</si>
  <si>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</si>
  <si>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</si>
  <si>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</si>
  <si>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</si>
  <si>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</si>
  <si>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</si>
  <si>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</si>
  <si>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</si>
  <si>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</si>
  <si>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</si>
  <si>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</si>
  <si>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</si>
  <si>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</si>
  <si>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</si>
  <si>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</si>
  <si>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</si>
  <si>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</si>
  <si>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</si>
  <si>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</si>
  <si>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</si>
  <si>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</si>
  <si>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</si>
  <si>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</si>
  <si>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</si>
  <si>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</si>
  <si>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</si>
  <si>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</si>
  <si>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</si>
  <si>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</si>
  <si>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</si>
  <si>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</si>
  <si>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</si>
  <si>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</si>
  <si>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</si>
  <si>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</si>
  <si>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</si>
  <si>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</si>
  <si>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</si>
  <si>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</si>
  <si>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</si>
  <si>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</si>
  <si>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</si>
  <si>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</si>
  <si>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</si>
  <si>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</si>
  <si>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</si>
  <si>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</si>
  <si>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</si>
  <si>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</si>
  <si>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</si>
  <si>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</si>
  <si>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</si>
  <si>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</si>
  <si>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</si>
  <si>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</si>
  <si>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</si>
  <si>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</si>
  <si>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</si>
  <si>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</si>
  <si>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</si>
  <si>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</si>
  <si>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</si>
  <si>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</si>
  <si>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</si>
  <si>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</si>
  <si>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</si>
  <si>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</si>
  <si>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</si>
  <si>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</si>
  <si>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</si>
  <si>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</si>
  <si>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</si>
  <si>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</si>
  <si>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</si>
  <si>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</si>
  <si>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</si>
  <si>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</si>
  <si>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</si>
  <si>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</si>
  <si>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</si>
  <si>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</si>
  <si>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</si>
  <si>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</si>
  <si>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</si>
  <si>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</si>
  <si>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</si>
  <si>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</si>
  <si>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</si>
  <si>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</si>
  <si>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</si>
  <si>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</si>
  <si>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</si>
  <si>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</si>
  <si>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</si>
  <si>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</si>
  <si>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</si>
  <si>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</si>
  <si>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</si>
  <si>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</si>
  <si>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</si>
  <si>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</si>
  <si>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</si>
  <si>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</si>
  <si>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</si>
  <si>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</si>
  <si>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</si>
  <si>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</si>
  <si>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</si>
  <si>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</si>
  <si>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</si>
  <si>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</si>
  <si>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</si>
  <si>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</si>
  <si>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</si>
  <si>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</si>
  <si>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</si>
  <si>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</si>
  <si>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</si>
  <si>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</si>
  <si>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</si>
  <si>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</si>
  <si>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</si>
  <si>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</si>
  <si>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</si>
  <si>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</si>
  <si>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</si>
  <si>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</si>
  <si>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</si>
  <si>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</si>
  <si>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</si>
  <si>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</si>
  <si>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</si>
  <si>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</si>
  <si>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</si>
  <si>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</si>
  <si>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</si>
  <si>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</si>
  <si>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</si>
  <si>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</si>
  <si>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</si>
  <si>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</si>
  <si>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</si>
  <si>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</si>
  <si>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</si>
  <si>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</si>
  <si>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</si>
  <si>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</si>
  <si>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</si>
  <si>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</si>
  <si>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</si>
  <si>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</si>
  <si>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</si>
  <si>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</si>
  <si>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</si>
  <si>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</si>
  <si>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</si>
  <si>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</si>
  <si>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</si>
  <si>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</si>
  <si>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</si>
  <si>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</si>
  <si>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</si>
  <si>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</si>
  <si>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</si>
  <si>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</si>
  <si>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</si>
  <si>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</si>
  <si>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</si>
  <si>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</si>
  <si>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</si>
  <si>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</si>
  <si>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</si>
  <si>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</si>
  <si>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</si>
  <si>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</si>
  <si>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</si>
  <si>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</si>
  <si>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</si>
  <si>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</si>
  <si>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</si>
  <si>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</si>
  <si>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</si>
  <si>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</si>
  <si>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</si>
  <si>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</si>
  <si>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</si>
  <si>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</si>
  <si>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</si>
  <si>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</si>
  <si>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</si>
  <si>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</si>
  <si>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</si>
  <si>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</si>
  <si>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</si>
  <si>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</si>
  <si>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</si>
  <si>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</si>
  <si>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</si>
  <si>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</si>
  <si>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</si>
  <si>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</si>
  <si>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</si>
  <si>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</si>
  <si>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</si>
  <si>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</si>
  <si>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</si>
  <si>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</si>
  <si>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</si>
  <si>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</si>
  <si>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</si>
  <si>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</si>
  <si>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</si>
  <si>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</si>
  <si>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</si>
  <si>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</si>
  <si>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</si>
  <si>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</si>
  <si>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</si>
  <si>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</si>
  <si>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</si>
  <si>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</si>
  <si>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</si>
  <si>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</si>
  <si>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</si>
  <si>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</si>
  <si>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</si>
  <si>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</si>
  <si>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</si>
  <si>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</si>
  <si>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</si>
  <si>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</si>
  <si>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</si>
  <si>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</si>
  <si>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</si>
  <si>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</si>
  <si>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</si>
  <si>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</si>
  <si>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</si>
  <si>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</si>
  <si>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</si>
  <si>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</si>
  <si>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</si>
  <si>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</si>
  <si>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</si>
  <si>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</si>
  <si>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</si>
  <si>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</si>
  <si>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</si>
  <si>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</si>
  <si>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</si>
  <si>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</si>
  <si>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</si>
  <si>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</si>
  <si>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</si>
  <si>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</si>
  <si>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</si>
  <si>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</si>
  <si>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</si>
  <si>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</si>
  <si>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</si>
  <si>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</si>
  <si>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</si>
  <si>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</si>
  <si>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</si>
  <si>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</si>
  <si>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</si>
  <si>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</si>
  <si>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</si>
  <si>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</si>
  <si>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</si>
  <si>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</si>
  <si>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</si>
  <si>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</si>
  <si>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</si>
  <si>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</si>
  <si>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</si>
  <si>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</si>
  <si>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</si>
  <si>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</si>
  <si>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</si>
  <si>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</si>
  <si>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</si>
  <si>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</si>
  <si>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</si>
  <si>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</si>
  <si>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</si>
  <si>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</si>
  <si>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</si>
  <si>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</si>
  <si>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</si>
  <si>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</si>
  <si>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</si>
  <si>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</si>
  <si>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</si>
  <si>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</si>
  <si>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</si>
  <si>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</si>
  <si>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</si>
  <si>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</si>
  <si>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</si>
  <si>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</si>
  <si>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</si>
  <si>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</si>
  <si>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</si>
  <si>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</si>
  <si>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</si>
  <si>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</si>
  <si>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</si>
  <si>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</si>
  <si>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</si>
  <si>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</si>
  <si>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</si>
  <si>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</si>
  <si>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</si>
  <si>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</si>
  <si>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</si>
  <si>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</si>
  <si>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</si>
  <si>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</si>
  <si>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</si>
  <si>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</si>
  <si>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</si>
  <si>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</si>
  <si>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</si>
  <si>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</si>
  <si>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</si>
  <si>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</si>
  <si>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</si>
  <si>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</si>
  <si>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</si>
  <si>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</si>
  <si>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</si>
  <si>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</si>
  <si>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</si>
  <si>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</si>
  <si>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</si>
  <si>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</si>
  <si>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</si>
  <si>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</si>
  <si>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</si>
  <si>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</si>
  <si>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</si>
  <si>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</si>
  <si>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</si>
  <si>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</si>
  <si>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</si>
  <si>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</si>
  <si>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</si>
  <si>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</si>
  <si>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</si>
  <si>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</si>
  <si>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</si>
  <si>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</si>
  <si>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</si>
  <si>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</si>
  <si>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</si>
  <si>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</si>
  <si>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</si>
  <si>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</si>
  <si>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</si>
  <si>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</si>
  <si>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</si>
  <si>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</si>
  <si>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</si>
  <si>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</si>
  <si>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</si>
  <si>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</si>
  <si>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</si>
  <si>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</si>
  <si>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</si>
  <si>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</si>
  <si>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</si>
  <si>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</si>
  <si>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</si>
  <si>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</si>
  <si>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</si>
  <si>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</si>
  <si>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</si>
  <si>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</si>
  <si>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</si>
  <si>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</si>
  <si>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</si>
  <si>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</si>
  <si>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</si>
  <si>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</si>
  <si>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</si>
  <si>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</si>
  <si>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</si>
  <si>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</si>
  <si>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</si>
  <si>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</si>
  <si>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</si>
  <si>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</si>
  <si>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</si>
  <si>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</si>
  <si>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</si>
  <si>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</si>
  <si>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</si>
  <si>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</si>
  <si>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</si>
  <si>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</si>
  <si>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</si>
  <si>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</si>
  <si>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</si>
  <si>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</si>
  <si>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</si>
  <si>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</si>
  <si>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</si>
  <si>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</si>
  <si>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</si>
  <si>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</si>
  <si>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</si>
  <si>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</si>
  <si>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</si>
  <si>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</si>
  <si>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</si>
  <si>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</si>
  <si>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</si>
  <si>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</si>
  <si>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</si>
  <si>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</si>
  <si>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</si>
  <si>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</si>
  <si>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</si>
  <si>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</si>
  <si>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</si>
  <si>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</si>
  <si>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</si>
  <si>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</si>
  <si>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</si>
  <si>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</si>
  <si>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</si>
  <si>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</si>
  <si>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</si>
  <si>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</si>
  <si>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</si>
  <si>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</si>
  <si>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</si>
  <si>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</si>
  <si>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</si>
  <si>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</si>
  <si>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</si>
  <si>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</si>
  <si>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</si>
  <si>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</si>
  <si>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</si>
  <si>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</si>
  <si>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</si>
  <si>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</si>
  <si>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</si>
  <si>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</si>
  <si>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</si>
  <si>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</si>
  <si>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</si>
  <si>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</si>
  <si>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</si>
  <si>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</si>
  <si>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</si>
  <si>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</si>
  <si>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</si>
  <si>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</si>
  <si>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</si>
  <si>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</si>
  <si>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</si>
  <si>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</si>
  <si>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</si>
  <si>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</si>
  <si>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</si>
  <si>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</si>
  <si>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</si>
  <si>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</si>
  <si>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</si>
  <si>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</si>
  <si>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</si>
  <si>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</si>
  <si>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</si>
  <si>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</si>
  <si>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</si>
  <si>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</si>
  <si>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</si>
  <si>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</si>
  <si>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</si>
  <si>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</si>
  <si>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</si>
  <si>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</si>
  <si>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</si>
  <si>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</si>
  <si>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</si>
  <si>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</si>
  <si>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</si>
  <si>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</si>
  <si>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</si>
  <si>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</si>
  <si>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</si>
  <si>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</si>
  <si>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</si>
  <si>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</si>
  <si>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</si>
  <si>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</si>
  <si>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</si>
  <si>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</si>
  <si>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</si>
  <si>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</si>
  <si>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</si>
  <si>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</si>
  <si>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</si>
  <si>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</si>
  <si>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</si>
  <si>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</si>
  <si>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</si>
  <si>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</si>
  <si>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</si>
  <si>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</si>
  <si>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</si>
  <si>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</si>
  <si>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</si>
  <si>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</si>
  <si>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</si>
  <si>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</si>
  <si>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</si>
  <si>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</si>
  <si>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</si>
  <si>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</si>
  <si>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</si>
  <si>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</si>
  <si>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</si>
  <si>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</si>
  <si>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</si>
  <si>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</si>
  <si>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</si>
  <si>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</si>
  <si>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</si>
  <si>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</si>
  <si>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</si>
  <si>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</si>
  <si>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</si>
  <si>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</si>
  <si>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</si>
  <si>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</si>
  <si>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</si>
  <si>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</si>
  <si>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</si>
  <si>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</si>
  <si>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</si>
  <si>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</si>
  <si>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</si>
  <si>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</si>
  <si>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</si>
  <si>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</si>
  <si>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</si>
  <si>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</si>
  <si>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</si>
  <si>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</si>
  <si>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</si>
  <si>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</si>
  <si>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</si>
  <si>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</si>
  <si>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</si>
  <si>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</si>
  <si>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</si>
  <si>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</si>
  <si>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</si>
  <si>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</si>
  <si>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</si>
  <si>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</si>
  <si>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</si>
  <si>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</si>
  <si>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</si>
  <si>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</si>
  <si>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</si>
  <si>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</si>
  <si>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</si>
  <si>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</si>
  <si>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</si>
  <si>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</si>
  <si>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</si>
  <si>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</si>
  <si>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</si>
  <si>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</si>
  <si>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</si>
  <si>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</si>
  <si>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</si>
  <si>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</si>
  <si>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</si>
  <si>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</si>
  <si>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</si>
  <si>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</si>
  <si>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</si>
  <si>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</si>
  <si>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</si>
  <si>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</si>
  <si>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</si>
  <si>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</si>
  <si>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</si>
  <si>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</si>
  <si>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</si>
  <si>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</si>
  <si>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</si>
  <si>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</si>
  <si>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</si>
  <si>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</si>
  <si>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</si>
  <si>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</si>
  <si>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</si>
  <si>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</si>
  <si>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</si>
  <si>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</si>
  <si>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</si>
  <si>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</si>
  <si>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</si>
  <si>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</si>
  <si>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</si>
  <si>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</si>
  <si>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</si>
  <si>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</si>
  <si>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</si>
  <si>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</si>
  <si>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</si>
  <si>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</si>
  <si>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</si>
  <si>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</si>
  <si>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</si>
  <si>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</si>
  <si>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</si>
  <si>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</si>
  <si>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</si>
  <si>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</si>
  <si>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</si>
  <si>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</si>
  <si>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</si>
  <si>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</si>
  <si>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</si>
  <si>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</si>
  <si>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</si>
  <si>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</si>
  <si>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</si>
  <si>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</si>
  <si>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</si>
  <si>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</si>
  <si>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</si>
  <si>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</si>
  <si>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</si>
  <si>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</si>
  <si>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</si>
  <si>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</si>
  <si>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</si>
  <si>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</si>
  <si>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</si>
  <si>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</si>
  <si>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</si>
  <si>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</si>
  <si>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</si>
  <si>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</si>
  <si>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</si>
  <si>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</si>
  <si>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</si>
  <si>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</si>
  <si>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</si>
  <si>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</si>
  <si>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</si>
  <si>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</si>
  <si>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</si>
  <si>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</si>
  <si>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</si>
  <si>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</si>
  <si>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</si>
  <si>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</si>
  <si>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</si>
  <si>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</si>
  <si>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</si>
  <si>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</si>
  <si>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</si>
  <si>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</si>
  <si>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</si>
  <si>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</si>
  <si>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</si>
  <si>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</si>
  <si>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</si>
  <si>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</si>
  <si>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</si>
  <si>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</si>
  <si>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</si>
  <si>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</si>
  <si>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</si>
  <si>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</si>
  <si>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</si>
  <si>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</si>
  <si>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</si>
  <si>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</si>
  <si>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</si>
  <si>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</si>
  <si>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</si>
  <si>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</si>
  <si>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</si>
  <si>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</si>
  <si>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</si>
  <si>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</si>
  <si>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</si>
  <si>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</si>
  <si>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</si>
  <si>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</si>
  <si>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</si>
  <si>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</si>
  <si>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</si>
  <si>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</si>
  <si>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</si>
  <si>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</si>
  <si>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</si>
  <si>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</si>
  <si>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</si>
  <si>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</si>
  <si>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</si>
  <si>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</si>
  <si>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</si>
  <si>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</si>
  <si>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</si>
  <si>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</si>
  <si>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</si>
  <si>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</si>
  <si>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</si>
  <si>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</si>
  <si>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</si>
  <si>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</si>
  <si>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</si>
  <si>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</si>
  <si>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</si>
  <si>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</si>
  <si>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</si>
  <si>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</si>
  <si>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</si>
  <si>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</si>
  <si>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</si>
  <si>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</si>
  <si>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</si>
  <si>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</si>
  <si>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</si>
  <si>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</si>
  <si>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</si>
  <si>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</si>
  <si>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</si>
  <si>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</si>
  <si>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</si>
  <si>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</si>
  <si>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</si>
  <si>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</si>
  <si>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</si>
  <si>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</si>
  <si>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</si>
  <si>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</si>
  <si>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</si>
  <si>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</si>
  <si>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</si>
  <si>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</si>
  <si>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</si>
  <si>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</si>
  <si>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</si>
  <si>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</si>
  <si>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</si>
  <si>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</si>
  <si>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</si>
  <si>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</si>
  <si>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</si>
  <si>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</si>
  <si>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</si>
  <si>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</si>
  <si>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</si>
  <si>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</si>
  <si>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</si>
  <si>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</si>
  <si>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</si>
  <si>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</si>
  <si>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</si>
  <si>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</si>
  <si>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</si>
  <si>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</si>
  <si>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</si>
  <si>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</si>
  <si>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</si>
  <si>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</si>
  <si>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</si>
  <si>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</si>
  <si>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</si>
  <si>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</si>
  <si>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</si>
  <si>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</si>
  <si>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</si>
  <si>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</si>
  <si>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</si>
  <si>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</si>
  <si>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</si>
  <si>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</si>
  <si>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</si>
  <si>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</si>
  <si>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</si>
  <si>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</si>
  <si>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</si>
  <si>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</si>
  <si>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</si>
  <si>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</si>
  <si>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</si>
  <si>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</si>
  <si>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</si>
  <si>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</si>
  <si>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</si>
  <si>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</si>
  <si>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</si>
  <si>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</si>
  <si>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</si>
  <si>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</si>
  <si>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</si>
  <si>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</si>
  <si>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</si>
  <si>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</si>
  <si>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</si>
  <si>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</si>
  <si>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</si>
  <si>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</si>
  <si>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</si>
  <si>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</si>
  <si>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</si>
  <si>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</si>
  <si>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</si>
  <si>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</si>
  <si>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</si>
  <si>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</si>
  <si>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</si>
  <si>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</si>
  <si>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</si>
  <si>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</si>
  <si>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</si>
  <si>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</si>
  <si>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</si>
  <si>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</si>
  <si>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</si>
  <si>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</si>
  <si>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</si>
  <si>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</si>
  <si>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</si>
  <si>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</si>
  <si>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</si>
  <si>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</si>
  <si>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</si>
  <si>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</si>
  <si>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</si>
  <si>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</si>
  <si>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</si>
  <si>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</si>
  <si>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</si>
  <si>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</si>
  <si>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</si>
  <si>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</si>
  <si>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</si>
  <si>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</si>
  <si>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</si>
  <si>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</si>
  <si>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</si>
  <si>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</si>
  <si>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</si>
  <si>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</si>
  <si>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</si>
  <si>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</si>
  <si>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</si>
  <si>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</si>
  <si>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</si>
  <si>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</si>
  <si>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</si>
  <si>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</si>
  <si>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</si>
  <si>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</si>
  <si>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</si>
  <si>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</si>
  <si>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</si>
  <si>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</si>
  <si>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</si>
  <si>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</si>
  <si>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</si>
  <si>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</si>
  <si>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</si>
  <si>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</si>
  <si>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</si>
  <si>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</si>
  <si>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</si>
  <si>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</si>
  <si>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</si>
  <si>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</si>
  <si>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</si>
  <si>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</si>
  <si>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</si>
  <si>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</si>
  <si>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</si>
  <si>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</si>
  <si>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</si>
  <si>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</si>
  <si>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</si>
  <si>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</si>
  <si>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</si>
  <si>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</si>
  <si>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</si>
  <si>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</si>
  <si>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</si>
  <si>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</si>
  <si>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</si>
  <si>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</si>
  <si>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</si>
  <si>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</si>
  <si>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</si>
  <si>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</si>
  <si>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</si>
  <si>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</si>
  <si>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</si>
  <si>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</si>
  <si>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</si>
  <si>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</si>
  <si>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</si>
  <si>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</si>
  <si>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</si>
  <si>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</si>
  <si>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</si>
  <si>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</si>
  <si>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</si>
  <si>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</si>
  <si>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</si>
  <si>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</si>
  <si>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</si>
  <si>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</si>
  <si>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</si>
  <si>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</si>
  <si>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</si>
  <si>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</si>
  <si>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</si>
  <si>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</si>
  <si>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</si>
  <si>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</si>
  <si>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</si>
  <si>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</si>
  <si>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</si>
  <si>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</si>
  <si>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</si>
  <si>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</si>
  <si>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</si>
  <si>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</si>
  <si>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</si>
  <si>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</si>
  <si>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</si>
  <si>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</si>
  <si>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</si>
  <si>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</si>
  <si>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</si>
  <si>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</si>
  <si>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</si>
  <si>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</si>
  <si>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</si>
  <si>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</si>
  <si>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</si>
  <si>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</si>
  <si>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</si>
  <si>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</si>
  <si>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</si>
  <si>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</si>
  <si>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</si>
  <si>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</si>
  <si>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</si>
  <si>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</si>
  <si>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</si>
  <si>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</si>
  <si>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</si>
  <si>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</si>
  <si>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</si>
  <si>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</si>
  <si>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</si>
  <si>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</si>
  <si>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</si>
  <si>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</si>
  <si>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</si>
  <si>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</si>
  <si>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</si>
  <si>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</si>
  <si>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</si>
  <si>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</si>
  <si>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</si>
  <si>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</si>
  <si>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</si>
  <si>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</si>
  <si>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</si>
  <si>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</si>
  <si>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</si>
  <si>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</si>
  <si>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</si>
  <si>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</si>
  <si>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</si>
  <si>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</si>
  <si>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</si>
  <si>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</si>
  <si>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</si>
  <si>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</si>
  <si>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</si>
  <si>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</si>
  <si>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</si>
  <si>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</si>
  <si>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</si>
  <si>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</si>
  <si>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</si>
  <si>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</si>
  <si>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</si>
  <si>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</si>
  <si>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</si>
  <si>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</si>
  <si>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</si>
  <si>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</si>
  <si>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</si>
  <si>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</si>
  <si>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</si>
  <si>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</si>
  <si>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</si>
  <si>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</si>
  <si>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</si>
  <si>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</si>
  <si>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</si>
  <si>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</si>
  <si>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</si>
  <si>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</si>
  <si>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</si>
  <si>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</si>
  <si>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</si>
  <si>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</si>
  <si>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</si>
  <si>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</si>
  <si>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</si>
  <si>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</si>
  <si>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</si>
  <si>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</si>
  <si>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</si>
  <si>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</si>
  <si>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</si>
  <si>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</si>
  <si>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</si>
  <si>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</si>
  <si>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</si>
  <si>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</si>
  <si>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</si>
  <si>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</si>
  <si>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</si>
  <si>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</si>
  <si>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</si>
  <si>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</si>
  <si>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</si>
  <si>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</si>
  <si>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</si>
  <si>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</si>
  <si>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</si>
  <si>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</si>
  <si>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</si>
  <si>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</si>
  <si>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</si>
  <si>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</si>
  <si>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</si>
  <si>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</si>
  <si>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</si>
  <si>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</si>
  <si>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</si>
  <si>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</si>
  <si>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</si>
  <si>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</si>
  <si>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</si>
  <si>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</si>
  <si>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</si>
  <si>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</si>
  <si>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</si>
  <si>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</si>
  <si>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</si>
  <si>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</si>
  <si>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</si>
  <si>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</si>
  <si>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</si>
  <si>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</si>
  <si>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</si>
  <si>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</si>
  <si>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</si>
  <si>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</si>
  <si>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</si>
  <si>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</si>
  <si>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</si>
  <si>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</si>
  <si>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</si>
  <si>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</si>
  <si>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</si>
  <si>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</si>
  <si>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</si>
  <si>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</si>
  <si>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</si>
  <si>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</si>
  <si>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</si>
  <si>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</si>
  <si>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</si>
  <si>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</si>
  <si>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</si>
  <si>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</si>
  <si>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</si>
  <si>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</si>
  <si>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</si>
  <si>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</si>
  <si>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</si>
  <si>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</si>
  <si>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</si>
  <si>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</si>
  <si>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</si>
  <si>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</si>
  <si>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</si>
  <si>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</si>
  <si>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</si>
  <si>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</si>
  <si>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</si>
  <si>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</si>
  <si>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</si>
  <si>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</si>
  <si>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</si>
  <si>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</si>
  <si>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</si>
  <si>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</si>
  <si>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</si>
  <si>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</si>
  <si>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</si>
  <si>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</si>
  <si>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</si>
  <si>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</si>
  <si>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</si>
  <si>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</si>
  <si>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</si>
  <si>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</si>
  <si>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</si>
  <si>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</si>
  <si>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</si>
  <si>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</si>
  <si>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</si>
  <si>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</si>
  <si>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</si>
  <si>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</si>
  <si>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</si>
  <si>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</si>
  <si>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</si>
  <si>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</si>
  <si>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</si>
  <si>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</si>
  <si>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</si>
  <si>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</si>
  <si>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</si>
  <si>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</si>
  <si>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</si>
  <si>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</si>
  <si>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</si>
  <si>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</si>
  <si>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</si>
  <si>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</si>
  <si>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</si>
  <si>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</si>
  <si>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</si>
  <si>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</si>
  <si>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</si>
  <si>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</si>
  <si>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</si>
  <si>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</si>
  <si>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</si>
  <si>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</si>
  <si>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</si>
  <si>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</si>
  <si>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</si>
  <si>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</si>
  <si>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</si>
  <si>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</si>
  <si>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</si>
  <si>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</si>
  <si>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</si>
  <si>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</si>
  <si>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</si>
  <si>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</si>
  <si>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</si>
  <si>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</si>
  <si>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</si>
  <si>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</si>
  <si>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</si>
  <si>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</si>
  <si>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</si>
  <si>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</si>
  <si>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</si>
  <si>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</si>
  <si>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</si>
  <si>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</si>
  <si>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</si>
  <si>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</si>
  <si>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</si>
  <si>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</si>
  <si>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</si>
  <si>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</si>
  <si>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</si>
  <si>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</si>
  <si>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</si>
  <si>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</si>
  <si>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</si>
  <si>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</si>
  <si>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</si>
  <si>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</si>
  <si>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</si>
  <si>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</si>
  <si>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</si>
  <si>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</si>
  <si>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</si>
  <si>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</si>
  <si>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</si>
  <si>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</si>
  <si>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</si>
  <si>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</si>
  <si>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</si>
  <si>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</si>
  <si>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</si>
  <si>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</si>
  <si>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</si>
  <si>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</si>
  <si>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</si>
  <si>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</si>
  <si>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</si>
  <si>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</si>
  <si>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</si>
  <si>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</si>
  <si>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</si>
  <si>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</si>
  <si>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</si>
  <si>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</si>
  <si>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</si>
  <si>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</si>
  <si>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</si>
  <si>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</si>
  <si>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</si>
  <si>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</si>
  <si>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</si>
  <si>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</si>
  <si>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</si>
  <si>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</si>
  <si>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</si>
  <si>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</si>
  <si>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</si>
  <si>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</si>
  <si>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</si>
  <si>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</si>
  <si>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</si>
  <si>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</si>
  <si>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</si>
  <si>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</si>
  <si>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</si>
  <si>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</si>
  <si>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</si>
  <si>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</si>
  <si>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</si>
  <si>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</si>
  <si>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</si>
  <si>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</si>
  <si>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</si>
  <si>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</si>
  <si>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</si>
  <si>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</si>
  <si>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</si>
  <si>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</si>
  <si>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</si>
  <si>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</si>
  <si>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</si>
  <si>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</si>
  <si>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</si>
  <si>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</si>
  <si>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</si>
  <si>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</si>
  <si>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</si>
  <si>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</si>
  <si>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</si>
  <si>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</si>
  <si>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</si>
  <si>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</si>
  <si>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</si>
  <si>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</si>
  <si>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</si>
  <si>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</si>
  <si>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</si>
  <si>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</si>
  <si>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</si>
  <si>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</si>
  <si>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</si>
  <si>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</si>
  <si>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</si>
  <si>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</si>
  <si>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</si>
  <si>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</si>
  <si>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</si>
  <si>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</si>
  <si>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</si>
  <si>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</si>
  <si>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</si>
  <si>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</si>
  <si>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</si>
  <si>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</si>
  <si>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</si>
  <si>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</si>
  <si>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</si>
  <si>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</si>
  <si>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</si>
  <si>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</si>
  <si>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</si>
  <si>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</si>
  <si>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</si>
  <si>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</si>
  <si>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</si>
  <si>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</si>
  <si>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</si>
  <si>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</si>
  <si>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</si>
  <si>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</si>
  <si>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</si>
  <si>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</si>
  <si>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</si>
  <si>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</si>
  <si>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</si>
  <si>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</si>
  <si>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</si>
  <si>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</si>
  <si>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</si>
  <si>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</si>
  <si>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</si>
  <si>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</si>
  <si>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</si>
  <si>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</si>
  <si>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</si>
  <si>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</si>
  <si>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</si>
  <si>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</si>
  <si>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</si>
  <si>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</si>
  <si>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</si>
  <si>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</si>
  <si>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</si>
  <si>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</si>
  <si>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</si>
  <si>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</si>
  <si>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</si>
  <si>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</si>
  <si>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</si>
  <si>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</si>
  <si>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</si>
  <si>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</si>
  <si>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</si>
  <si>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</si>
  <si>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</si>
  <si>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</si>
  <si>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</si>
  <si>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</si>
  <si>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</si>
  <si>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</si>
  <si>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</si>
  <si>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</si>
  <si>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</si>
  <si>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</si>
  <si>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</si>
  <si>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</si>
  <si>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</si>
  <si>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</si>
  <si>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</si>
  <si>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</si>
  <si>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</si>
  <si>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</si>
  <si>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</si>
  <si>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</si>
  <si>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</si>
  <si>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</si>
  <si>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</si>
  <si>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</si>
  <si>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</si>
  <si>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</si>
  <si>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</si>
  <si>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</si>
  <si>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</si>
  <si>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</si>
  <si>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</si>
  <si>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</si>
  <si>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</si>
  <si>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</si>
  <si>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</si>
  <si>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</si>
  <si>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</si>
  <si>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</si>
  <si>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</si>
  <si>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</si>
  <si>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</si>
  <si>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</si>
  <si>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</si>
  <si>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</si>
  <si>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</si>
  <si>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</si>
  <si>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</si>
  <si>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</si>
  <si>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</si>
  <si>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</si>
  <si>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</si>
  <si>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</si>
  <si>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</si>
  <si>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</si>
  <si>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</si>
  <si>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</si>
  <si>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</si>
  <si>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</si>
  <si>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</si>
  <si>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</si>
  <si>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</si>
  <si>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</si>
  <si>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</si>
  <si>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</si>
  <si>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</si>
  <si>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</si>
  <si>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</si>
  <si>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</si>
  <si>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</si>
  <si>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</si>
  <si>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</si>
  <si>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</si>
  <si>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</si>
  <si>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</si>
  <si>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</si>
  <si>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</si>
  <si>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</si>
  <si>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</si>
  <si>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</si>
  <si>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</si>
  <si>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</si>
  <si>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</si>
  <si>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</si>
  <si>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</si>
  <si>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</si>
  <si>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</si>
  <si>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</si>
  <si>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</si>
  <si>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</si>
  <si>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</si>
  <si>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</si>
  <si>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</si>
  <si>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</si>
  <si>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</si>
  <si>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</si>
  <si>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</si>
  <si>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</si>
  <si>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</si>
  <si>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</si>
  <si>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</si>
  <si>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</si>
  <si>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</si>
  <si>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</si>
  <si>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</si>
  <si>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</si>
  <si>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</si>
  <si>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</si>
  <si>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</si>
  <si>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</si>
  <si>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</si>
  <si>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</si>
  <si>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</si>
  <si>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</si>
  <si>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</si>
  <si>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</si>
  <si>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</si>
  <si>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</si>
  <si>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</si>
  <si>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</si>
  <si>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</si>
  <si>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</si>
  <si>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</si>
  <si>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</si>
  <si>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</si>
  <si>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</si>
  <si>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</si>
  <si>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</si>
  <si>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</si>
  <si>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</si>
  <si>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</si>
  <si>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</si>
  <si>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</si>
  <si>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</si>
  <si>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</si>
  <si>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</si>
  <si>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</si>
  <si>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</si>
  <si>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</si>
  <si>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</si>
  <si>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</si>
  <si>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</si>
  <si>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</si>
  <si>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</si>
  <si>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</si>
  <si>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</si>
  <si>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</si>
  <si>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</si>
  <si>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</si>
  <si>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</si>
  <si>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</si>
  <si>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</si>
  <si>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</si>
  <si>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</si>
  <si>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</si>
  <si>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</si>
  <si>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</si>
  <si>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</si>
  <si>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</si>
  <si>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</si>
  <si>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</si>
  <si>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</si>
  <si>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</si>
  <si>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</si>
  <si>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</si>
  <si>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</si>
  <si>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</si>
  <si>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</si>
  <si>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</si>
  <si>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</si>
  <si>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</si>
  <si>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</si>
  <si>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</si>
  <si>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</si>
  <si>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</si>
  <si>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</si>
  <si>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</si>
  <si>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</si>
  <si>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</si>
  <si>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</si>
  <si>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</si>
  <si>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</si>
  <si>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</si>
  <si>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</si>
  <si>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</si>
  <si>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</si>
  <si>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</si>
  <si>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</si>
  <si>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</si>
  <si>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</si>
  <si>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</si>
  <si>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</si>
  <si>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</si>
  <si>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</si>
  <si>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</si>
  <si>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</si>
  <si>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</si>
  <si>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</si>
  <si>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</si>
  <si>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</si>
  <si>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</si>
  <si>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</si>
  <si>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</si>
  <si>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</si>
  <si>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</si>
  <si>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</si>
  <si>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</si>
  <si>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</si>
  <si>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</si>
  <si>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</si>
  <si>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</si>
  <si>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</si>
  <si>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</si>
  <si>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</si>
  <si>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</si>
  <si>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</si>
  <si>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</si>
  <si>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</si>
  <si>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</si>
  <si>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</si>
  <si>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</si>
  <si>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</si>
  <si>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</si>
  <si>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</si>
  <si>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</si>
  <si>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</si>
  <si>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</si>
  <si>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</si>
  <si>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</si>
  <si>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</si>
  <si>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</si>
  <si>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</si>
  <si>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</si>
  <si>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</si>
  <si>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</si>
  <si>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</si>
  <si>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</si>
  <si>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</si>
  <si>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</si>
  <si>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</si>
  <si>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</si>
  <si>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</si>
  <si>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</si>
  <si>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</si>
  <si>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</si>
  <si>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</si>
  <si>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</si>
  <si>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</si>
  <si>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</si>
  <si>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</si>
  <si>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</si>
  <si>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</si>
  <si>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</si>
  <si>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</si>
  <si>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</si>
  <si>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</si>
  <si>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</si>
  <si>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</si>
  <si>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</si>
  <si>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</si>
  <si>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</si>
  <si>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</si>
  <si>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</si>
  <si>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</si>
  <si>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</si>
  <si>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</si>
  <si>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</si>
  <si>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</si>
  <si>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</si>
  <si>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</si>
  <si>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</si>
  <si>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</si>
  <si>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</si>
  <si>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</si>
  <si>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</si>
  <si>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</si>
  <si>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</si>
  <si>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</si>
  <si>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</si>
  <si>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</si>
  <si>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</si>
  <si>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</si>
  <si>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</si>
  <si>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</si>
  <si>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</si>
  <si>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</si>
  <si>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</si>
  <si>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</si>
  <si>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</si>
  <si>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</si>
  <si>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</si>
  <si>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</si>
  <si>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</si>
  <si>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</si>
  <si>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</si>
  <si>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</si>
  <si>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</si>
  <si>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</si>
  <si>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</si>
  <si>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</si>
  <si>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</si>
  <si>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</si>
  <si>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</si>
  <si>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</si>
  <si>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</si>
  <si>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</si>
  <si>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</si>
  <si>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</si>
  <si>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</si>
  <si>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</si>
  <si>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</si>
  <si>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</si>
  <si>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</si>
  <si>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</si>
  <si>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</si>
  <si>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</si>
  <si>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</si>
  <si>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</si>
  <si>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</si>
  <si>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</si>
  <si>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</si>
  <si>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</si>
  <si>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</si>
  <si>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</si>
  <si>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</si>
  <si>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</si>
  <si>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</si>
  <si>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</si>
  <si>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</si>
  <si>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</si>
  <si>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</si>
  <si>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</si>
  <si>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</si>
  <si>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</si>
  <si>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</si>
  <si>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</si>
  <si>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</si>
  <si>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</si>
  <si>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</si>
  <si>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</si>
  <si>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</si>
  <si>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</si>
  <si>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</si>
  <si>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</si>
  <si>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</si>
  <si>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</si>
  <si>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</si>
  <si>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</si>
  <si>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</si>
  <si>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</si>
  <si>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</si>
  <si>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</si>
  <si>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</si>
  <si>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</si>
  <si>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</si>
  <si>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</si>
  <si>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</si>
  <si>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</si>
  <si>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</si>
  <si>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</si>
  <si>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</si>
  <si>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</si>
  <si>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</si>
  <si>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</si>
  <si>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</si>
  <si>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</si>
  <si>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</si>
  <si>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</si>
  <si>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</si>
  <si>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</si>
  <si>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</si>
  <si>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</si>
  <si>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</si>
  <si>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</si>
  <si>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</si>
  <si>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</si>
  <si>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</si>
  <si>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</si>
  <si>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</si>
  <si>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</si>
  <si>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</si>
  <si>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</si>
  <si>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</si>
  <si>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</si>
  <si>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</si>
  <si>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</si>
  <si>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</si>
  <si>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</si>
  <si>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</si>
  <si>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</si>
  <si>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</si>
  <si>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</si>
  <si>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</si>
  <si>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</si>
  <si>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</si>
  <si>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</si>
  <si>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</si>
  <si>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</si>
  <si>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</si>
  <si>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</si>
  <si>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</si>
  <si>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</si>
  <si>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</si>
  <si>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</si>
  <si>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</si>
  <si>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</si>
  <si>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</si>
  <si>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</si>
  <si>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</si>
  <si>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</si>
  <si>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</si>
  <si>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</si>
  <si>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</si>
  <si>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</si>
  <si>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</si>
  <si>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</si>
  <si>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</si>
  <si>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</si>
  <si>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</si>
  <si>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</si>
  <si>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</si>
  <si>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</si>
  <si>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</si>
  <si>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</si>
  <si>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</si>
  <si>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</si>
  <si>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</si>
  <si>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</si>
  <si>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</si>
  <si>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</si>
  <si>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</si>
  <si>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</si>
  <si>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</si>
  <si>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</si>
  <si>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</si>
  <si>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</si>
  <si>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</si>
  <si>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</si>
  <si>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</si>
  <si>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</si>
  <si>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</si>
  <si>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</si>
  <si>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</si>
  <si>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</si>
  <si>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</si>
  <si>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</si>
  <si>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</si>
  <si>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</si>
  <si>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</si>
  <si>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</si>
  <si>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</si>
  <si>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</si>
  <si>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</si>
  <si>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</si>
  <si>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</si>
  <si>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</si>
  <si>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</si>
  <si>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</si>
  <si>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</si>
  <si>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</si>
  <si>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</si>
  <si>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</si>
  <si>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</si>
  <si>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</si>
  <si>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</si>
  <si>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</si>
  <si>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</si>
  <si>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</si>
  <si>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</si>
  <si>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</si>
  <si>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</si>
  <si>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</si>
  <si>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</si>
  <si>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</si>
  <si>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</si>
  <si>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</si>
  <si>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</si>
  <si>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</si>
  <si>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</si>
  <si>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</si>
  <si>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</si>
  <si>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</si>
  <si>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</si>
  <si>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</si>
  <si>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</si>
  <si>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</si>
  <si>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</si>
  <si>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</si>
  <si>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</si>
  <si>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</si>
  <si>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</si>
  <si>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</si>
  <si>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</si>
  <si>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</si>
  <si>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</si>
  <si>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</si>
  <si>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</si>
  <si>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</si>
  <si>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</si>
  <si>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</si>
  <si>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</si>
  <si>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</si>
  <si>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</si>
  <si>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</si>
  <si>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</si>
  <si>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</si>
  <si>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</si>
  <si>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</si>
  <si>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</si>
  <si>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</si>
  <si>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</si>
  <si>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</si>
  <si>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</si>
  <si>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</si>
  <si>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</si>
  <si>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</si>
  <si>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</si>
  <si>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</si>
  <si>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</si>
  <si>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</si>
  <si>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</si>
  <si>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</si>
  <si>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</si>
  <si>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</si>
  <si>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</si>
  <si>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</si>
  <si>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</si>
  <si>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</si>
  <si>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</si>
  <si>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</si>
  <si>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</si>
  <si>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</si>
  <si>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</si>
  <si>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</si>
  <si>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</si>
  <si>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</si>
  <si>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</si>
  <si>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</si>
  <si>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</si>
  <si>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</si>
  <si>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</si>
  <si>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</si>
  <si>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</si>
  <si>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</si>
  <si>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</si>
  <si>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</si>
  <si>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</si>
  <si>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</si>
  <si>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</si>
  <si>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</si>
  <si>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</si>
  <si>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</si>
  <si>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</si>
  <si>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</si>
  <si>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</si>
  <si>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</si>
  <si>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</si>
  <si>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</si>
  <si>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</si>
  <si>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</si>
  <si>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</si>
  <si>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</si>
  <si>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</si>
  <si>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</si>
  <si>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</si>
  <si>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</si>
  <si>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</si>
  <si>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</si>
  <si>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</si>
  <si>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</si>
  <si>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</si>
  <si>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</si>
  <si>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</si>
  <si>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</si>
  <si>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</si>
  <si>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</si>
  <si>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</si>
  <si>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</si>
  <si>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</si>
  <si>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</si>
  <si>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</si>
  <si>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</si>
  <si>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</si>
  <si>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</si>
  <si>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</si>
  <si>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</si>
  <si>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</si>
  <si>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</si>
  <si>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</si>
  <si>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</si>
  <si>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</si>
  <si>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</si>
  <si>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</si>
  <si>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</si>
  <si>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</si>
  <si>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</si>
  <si>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</si>
  <si>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</si>
  <si>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</si>
  <si>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</si>
  <si>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</si>
  <si>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</si>
  <si>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</si>
  <si>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</si>
  <si>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</si>
  <si>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</si>
  <si>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</si>
  <si>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</si>
  <si>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</si>
  <si>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</si>
  <si>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</si>
  <si>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</si>
  <si>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</si>
  <si>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</si>
  <si>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</si>
  <si>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</si>
  <si>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</si>
  <si>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</si>
  <si>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</si>
  <si>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</si>
  <si>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</si>
  <si>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</si>
  <si>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</si>
  <si>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</si>
  <si>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</si>
  <si>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</si>
  <si>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</si>
  <si>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</si>
  <si>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</si>
  <si>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</si>
  <si>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</si>
  <si>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</si>
  <si>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</si>
  <si>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</si>
  <si>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</si>
  <si>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</si>
  <si>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</si>
  <si>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</si>
  <si>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</si>
  <si>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</si>
  <si>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</si>
  <si>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</si>
  <si>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</si>
  <si>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</si>
  <si>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</si>
  <si>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</si>
  <si>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</si>
  <si>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</si>
  <si>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</si>
  <si>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</si>
  <si>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</si>
  <si>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</si>
  <si>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</si>
  <si>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</si>
  <si>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</si>
  <si>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</si>
  <si>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</si>
  <si>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</si>
  <si>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</si>
  <si>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</si>
  <si>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</si>
  <si>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</si>
  <si>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</si>
  <si>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</si>
  <si>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</si>
  <si>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</si>
  <si>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</si>
  <si>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</si>
  <si>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</si>
  <si>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</si>
  <si>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</si>
  <si>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</si>
  <si>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</si>
  <si>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</si>
  <si>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</si>
  <si>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</si>
  <si>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</si>
  <si>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</si>
  <si>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</si>
  <si>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</si>
  <si>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</si>
  <si>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</si>
  <si>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</si>
  <si>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</si>
  <si>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</si>
  <si>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</si>
  <si>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</si>
  <si>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</si>
  <si>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</si>
  <si>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</si>
  <si>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</si>
  <si>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</si>
  <si>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</si>
  <si>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</si>
  <si>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</si>
  <si>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</si>
  <si>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</si>
  <si>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</si>
  <si>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</si>
  <si>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</si>
  <si>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</si>
  <si>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</si>
  <si>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</si>
  <si>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</si>
  <si>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</si>
  <si>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</si>
  <si>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</si>
  <si>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</si>
  <si>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</si>
  <si>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</si>
  <si>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</si>
  <si>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</si>
  <si>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</si>
  <si>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</si>
  <si>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</si>
  <si>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</si>
  <si>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</si>
  <si>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</si>
  <si>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</si>
  <si>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</si>
  <si>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</si>
  <si>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</si>
  <si>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</si>
  <si>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</si>
  <si>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</si>
  <si>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</si>
  <si>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</si>
  <si>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</si>
  <si>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</si>
  <si>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</si>
  <si>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</si>
  <si>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</si>
  <si>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</si>
  <si>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</si>
  <si>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</si>
  <si>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</si>
  <si>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</si>
  <si>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</si>
  <si>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</si>
  <si>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</si>
  <si>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</si>
  <si>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</si>
  <si>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</si>
  <si>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</si>
  <si>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</si>
  <si>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</si>
  <si>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</si>
  <si>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</si>
  <si>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</si>
  <si>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</si>
  <si>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</si>
  <si>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</si>
  <si>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</si>
  <si>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</si>
  <si>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</si>
  <si>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</si>
  <si>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</si>
  <si>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</si>
  <si>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</si>
  <si>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</si>
  <si>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</si>
  <si>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</si>
  <si>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</si>
  <si>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</si>
  <si>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</si>
  <si>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</si>
  <si>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</si>
  <si>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</si>
  <si>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</si>
  <si>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</si>
  <si>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</si>
  <si>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</si>
  <si>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</si>
  <si>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</si>
  <si>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</si>
  <si>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</si>
  <si>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</si>
  <si>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</si>
  <si>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</si>
  <si>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</si>
  <si>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</si>
  <si>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</si>
  <si>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</si>
  <si>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</si>
  <si>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</si>
  <si>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</si>
  <si>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</si>
  <si>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</si>
  <si>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</si>
  <si>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</si>
  <si>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</si>
  <si>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</si>
  <si>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</si>
  <si>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</si>
  <si>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</si>
  <si>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</si>
  <si>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</si>
  <si>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</si>
  <si>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</si>
  <si>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</si>
  <si>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</si>
  <si>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</si>
  <si>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</si>
  <si>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</si>
  <si>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</si>
  <si>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</si>
  <si>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</si>
  <si>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</si>
  <si>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</si>
  <si>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</si>
  <si>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</si>
  <si>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</si>
  <si>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</si>
  <si>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</si>
  <si>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</si>
  <si>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</si>
  <si>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</si>
  <si>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</si>
  <si>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</si>
  <si>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</si>
  <si>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</si>
  <si>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</si>
  <si>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</si>
  <si>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</si>
  <si>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</si>
  <si>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</si>
  <si>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</si>
  <si>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</si>
  <si>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</si>
  <si>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</si>
  <si>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</si>
  <si>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</si>
  <si>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</si>
  <si>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</si>
  <si>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</si>
  <si>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</si>
  <si>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</si>
  <si>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</si>
  <si>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</si>
  <si>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</si>
  <si>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</si>
  <si>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</si>
  <si>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</si>
  <si>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</si>
  <si>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</si>
  <si>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</si>
  <si>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</si>
  <si>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</si>
  <si>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</si>
  <si>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</si>
  <si>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</si>
  <si>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</si>
  <si>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</si>
  <si>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</si>
  <si>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</si>
  <si>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</si>
  <si>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</si>
  <si>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</si>
  <si>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</si>
  <si>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</si>
  <si>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</si>
  <si>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</si>
  <si>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</si>
  <si>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</si>
  <si>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</si>
  <si>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</si>
  <si>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</si>
  <si>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</si>
  <si>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</si>
  <si>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</si>
  <si>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60 km</t>
  </si>
  <si>
    <t>PCM-20251026-00000742</t>
  </si>
  <si>
    <t xml:space="preserve">ETA 110 min </t>
  </si>
  <si>
    <t>PCM-20251026-00000750</t>
  </si>
  <si>
    <t xml:space="preserve">ETA 100 min </t>
  </si>
  <si>
    <t>PCM-20251026-00000767</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</si>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</sst>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9" fillId="9" borderId="8" xfId="0" applyNumberFormat="1" applyFont="1" applyFill="1" applyBorder="1" applyAlignment="1">
      <alignment horizontal="center" vertical="center" wrapText="1"/>
    </xf>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293.45754548611148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12.962557060185645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45956.405971412038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45956.405971412038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45956.405971412038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45956.405971412038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45956.405971412038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45956.405971412038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45956.405971412038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45956.405971412038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45956.405971412038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45956.405971412038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45956.405971412038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45956.405971412038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45956.405971412038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45956.405971412038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45956.405971412038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45956.405971412038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45956.405971412038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45956.405971412038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45956.405971412038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45956.405971412038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45956.405971412038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45956.405971412038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45956.405971412038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45956.405971412038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45956.405971412038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45956.405971412038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45956.405971412038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45956.405971412038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45956.405971412038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45956.405971412038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45956.405971412038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45956.405971412038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45956.405971412038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45956.405971412038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45956.405971412038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45956.405971412038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45956.405971412038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45956.405971412038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45956.405971412038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45956.405971412038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45956.405971412038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45956.405971412038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45956.405971412038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45956.405971412038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45956.405971412038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45956.405971412038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45956.405971412038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45956.405971412038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45956.405971412038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45956.405971412038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45956.405971412038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45956.405971412038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45956.405971412038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45956.405971412038</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45956.405971412038</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9D30730C-2A0A-40AC-8322-571821251475}"/>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131.40613344907615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11.910195949072659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45956.405971412038</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7.591782406962011E-3</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39090</v>
      </c>
      <c r="B7" s="18" t="str">
        <f>IFERROR(VLOOKUP(D7,DB!A:K,11,0),"")</f>
        <v>R2</v>
      </c>
      <c r="C7" s="18">
        <v>4</v>
      </c>
      <c r="D7" s="18" t="s">
        <v>27358</v>
      </c>
      <c r="E7" s="114" t="s">
        <v>38998</v>
      </c>
      <c r="F7" s="115">
        <v>45956.399513888886</v>
      </c>
      <c r="G7" s="116">
        <f ca="1">IFERROR(NOW()-F7,"-")</f>
        <v>6.4575231517665088E-3</v>
      </c>
      <c r="H7" s="115">
        <v>45956.389791666668</v>
      </c>
      <c r="I7" s="18" t="str">
        <f>IFERROR(VLOOKUP(D7,DB!A:F,6,0),"")</f>
        <v>SCECO</v>
      </c>
      <c r="J7" s="18" t="str">
        <f>IFERROR(VLOOKUP(D7,DB!A:G,7,0),"")</f>
        <v>vandalized</v>
      </c>
      <c r="K7" s="19" t="s">
        <v>39091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39092</v>
      </c>
      <c r="B8" s="18" t="str">
        <f>IFERROR(VLOOKUP(D8,DB!A:K,11,0),"")</f>
        <v>R2</v>
      </c>
      <c r="C8" s="18">
        <v>1</v>
      </c>
      <c r="D8" s="18" t="s">
        <v>27472</v>
      </c>
      <c r="E8" s="114" t="s">
        <v>38998</v>
      </c>
      <c r="F8" s="115">
        <v>45956.404826388891</v>
      </c>
      <c r="G8" s="116">
        <f ca="1">IFERROR(NOW()-F8,"-")</f>
        <v>1.1450231468188576E-3</v>
      </c>
      <c r="H8" s="115">
        <v>45956.398576388892</v>
      </c>
      <c r="I8" s="18" t="str">
        <f>IFERROR(VLOOKUP(D8,DB!A:F,6,0),"")</f>
        <v>Power Cube</v>
      </c>
      <c r="J8" s="18" t="str">
        <f>IFERROR(VLOOKUP(D8,DB!A:G,7,0),"")</f>
        <v>Good+No BB Design</v>
      </c>
      <c r="K8" s="19" t="s">
        <v>39093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45956.405971412038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45956.405971412038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45956.405971412038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45956.405971412038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45956.405971412038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45956.405971412038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45956.405971412038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45956.405971412038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45956.405971412038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45956.405971412038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45956.405971412038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45956.405971412038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45956.405971412038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45956.405971412038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45956.405971412038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45956.405971412038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45956.405971412038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45956.405971412038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45956.405971412038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45956.405971412038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45956.405971412038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45956.405971412038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45956.405971412038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45956.405971412038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45956.405971412038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45956.405971412038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45956.405971412038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45956.405971412038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45956.405971412038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45956.405971412038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45956.405971412038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45956.405971412038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45956.405971412038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45956.405971412038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45956.405971412038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45956.405971412038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45956.405971412038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45956.405971412038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45956.405971412038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45956.405971412038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45956.405971412038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45956.405971412038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45956.405971412038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45956.405971412038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45956.405971412038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45956.405971412038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45956.405971412038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45956.405971412038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45956.405971412038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45956.405971412038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45956.405971412038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45956.405971412038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45956.405971412038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45956.405971412038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45956.405971412038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45956.405971412038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45956.405971412038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45956.405971412038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45956.405971412038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45956.405971412038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45956.405971412038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45956.405971412038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45956.405971412038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45956.405971412038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45956.405971412038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45956.405971412038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45956.405971412038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45956.405971412038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45956.405971412038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45956.405971412038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45956.405971412038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45956.405971412038</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45956.405971412038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45956.405971412038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45956.405971412038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45956.405971412038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45956.405971412038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45956.405971412038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45956.405971412038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45956.405971412038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45956.405971412038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45956.405971412038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45956.405971412038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45956.405971412038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45956.405971412038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45956.405971412038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45956.405971412038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45956.405971412038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45956.405971412038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45956.405971412038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45956.405971412038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45956.405971412038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45956.405971412038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45956.405971412038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45956.405971412038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45956.405971412038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45956.405971412038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45956.405971412038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45956.405971412038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45956.405971412038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45956.405971412038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45956.405971412038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45956.405971412038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45956.405971412038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45956.405971412038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45956.405971412038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45956.405971412038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45956.405971412038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45956.405971412038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45956.405971412038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45956.405971412038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45956.405971412038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45956.405971412038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45956.405971412038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45956.405971412038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45956.405971412038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45956.405971412038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45956.405971412038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45956.405971412038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45956.405971412038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45956.405971412038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45956.405971412038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45956.405971412038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45956.405971412038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45956.405971412038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45956.405971412038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45956.405971412038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45956.405971412038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45956.405971412038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45956.405971412038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45956.405971412038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45956.405971412038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45956.405971412038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45956.405971412038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45956.405971412038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45956.405971412038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45956.405971412038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45956.405971412038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45956.405971412038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45956.405971412038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45956.405971412038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45956.405971412038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45956.405971412038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45956.405971412038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45956.405971412038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45956.405971412038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45956.405971412038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45956.405971412038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45956.405971412038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45956.405971412038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45956.405971412038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45956.405971412038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45956.405971412038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45956.405971412038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45956.405971412038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45956.405971412038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45956.405971412038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45956.405971412038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45956.405971412038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45956.405971412038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45956.405971412038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45956.405971412038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45956.405971412038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45956.405971412038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45956.405971412038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45956.405971412038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45956.405971412038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45956.405971412038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45956.405971412038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45956.405971412038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45956.405971412038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45956.405971412038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45956.405971412038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45956.405971412038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45956.405971412038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45956.405971412038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45956.405971412038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45956.405971412038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45956.405971412038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45956.405971412038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45956.405971412038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45956.405971412038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45956.405971412038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45956.405971412038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45956.405971412038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45956.405971412038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45956.405971412038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45956.405971412038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45956.405971412038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45956.405971412038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45956.405971412038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45956.405971412038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45956.405971412038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45956.405971412038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45956.405971412038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45956.405971412038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45956.405971412038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45956.405971412038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45956.405971412038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45956.405971412038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45956.405971412038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45956.405971412038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45956.405971412038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45956.405971412038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45956.405971412038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45956.405971412038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45956.405971412038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45956.405971412038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45956.405971412038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45956.405971412038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45956.405971412038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45956.405971412038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45956.405971412038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45956.405971412038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45956.405971412038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45956.405971412038</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16" sqref="D1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45956.405971412038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45956.405971412038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45956.405971412038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45956.405971412038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45956.405971412038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45956.405971412038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45956.405971412038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45956.405971412038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45956.405971412038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45956.405971412038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45956.405971412038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45956.405971412038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45956.405971412038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45956.405971412038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45956.405971412038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45956.405971412038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45956.405971412038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45956.405971412038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45956.405971412038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45956.405971412038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45956.405971412038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45956.405971412038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45956.405971412038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45956.405971412038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45956.405971412038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45956.405971412038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45956.405971412038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45956.405971412038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45956.405971412038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45956.405971412038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45956.405971412038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45956.405971412038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45956.405971412038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45956.405971412038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45956.405971412038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45956.405971412038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45956.405971412038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45956.405971412038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45956.405971412038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45956.405971412038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45956.405971412038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45956.405971412038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45956.405971412038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45956.405971412038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45956.405971412038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45956.405971412038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45956.405971412038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45956.405971412038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45956.405971412038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45956.405971412038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45956.405971412038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45956.405971412038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45956.405971412038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45956.405971412038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45956.405971412038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45956.405971412038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45956.405971412038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45956.405971412038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45956.405971412038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45956.405971412038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45956.405971412038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45956.405971412038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45956.405971412038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45956.405971412038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45956.405971412038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45956.405971412038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45956.405971412038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45956.405971412038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45956.405971412038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45956.405971412038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45956.405971412038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45956.405971412038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45956.405971412038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45956.405971412038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45956.405971412038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45956.405971412038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45956.405971412038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45956.405971412038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45956.405971412038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45956.405971412038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45956.405971412038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45956.405971412038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45956.405971412038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45956.405971412038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45956.405971412038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45956.405971412038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45956.405971412038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45956.405971412038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45956.405971412038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45956.405971412038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45956.405971412038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45956.405971412038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45956.405971412038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45956.405971412038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45956.405971412038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45956.405971412038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45956.405971412038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45956.405971412038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45956.405971412038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45956.405971412038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45956.405971412038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45956.405971412038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45956.405971412038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45956.405971412038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45956.405971412038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45956.405971412038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45956.405971412038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45956.405971412038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45956.405971412038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45956.405971412038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45956.405971412038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45956.405971412038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45956.405971412038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45956.405971412038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45956.405971412038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45956.405971412038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45956.405971412038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45956.405971412038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45956.405971412038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45956.405971412038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45956.405971412038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45956.405971412038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45956.405971412038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45956.405971412038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45956.405971412038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45956.405971412038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45956.405971412038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45956.405971412038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45956.405971412038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45956.405971412038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45956.405971412038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45956.405971412038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45956.405971412038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45956.405971412038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45956.405971412038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45956.405971412038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45956.405971412038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45956.405971412038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45956.405971412038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45956.405971412038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45956.405971412038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45956.405971412038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45956.405971412038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45956.405971412038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45956.405971412038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45956.405971412038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45956.405971412038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45956.405971412038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45956.405971412038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45956.405971412038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45956.405971412038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45956.405971412038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45956.405971412038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45956.405971412038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45956.405971412038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45956.405971412038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45956.405971412038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45956.405971412038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45956.405971412038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45956.405971412038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45956.405971412038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45956.405971412038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45956.405971412038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45956.405971412038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45956.405971412038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45956.405971412038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45956.405971412038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45956.405971412038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45956.405971412038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45956.405971412038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45956.405971412038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45956.405971412038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45956.405971412038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45956.405971412038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45956.405971412038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45956.405971412038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45956.405971412038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45956.405971412038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45956.405971412038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45956.405971412038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45956.405971412038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45956.405971412038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45956.405971412038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45956.405971412038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45956.405971412038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45956.405971412038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45956.405971412038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45956.405971412038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45956.405971412038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45956.405971412038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45956.405971412038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45956.405971412038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45956.405971412038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45956.405971412038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45956.405971412038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45956.405971412038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45956.405971412038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45956.405971412038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45956.405971412038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45956.405971412038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45956.405971412038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45956.405971412038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45956.405971412038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45956.405971412038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45956.405971412038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45956.405971412038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45956.405971412038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45956.405971412038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45956.405971412038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45956.405971412038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45956.405971412038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45956.405971412038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45956.405971412038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45956.405971412038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45956.405971412038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45956.405971412038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45956.405971412038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45956.405971412038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45956.405971412038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45956.405971412038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45956.405971412038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45956.405971412038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45956.405971412038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45956.405971412038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45956.405971412038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45956.405971412038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45956.405971412038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45956.405971412038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45956.405971412038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45956.405971412038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45956.405971412038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45956.405971412038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45956.405971412038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45956.405971412038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45956.405971412038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45956.405971412038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45956.405971412038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45956.405971412038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45956.405971412038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45956.405971412038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45956.405971412038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45956.405971412038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45956.405971412038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45956.405971412038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45956.405971412038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45956.405971412038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45956.405971412038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45956.405971412038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45956.405971412038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45956.405971412038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45956.405971412038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45956.405971412038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45956.405971412038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45956.405971412038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45956.405971412038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45956.405971412038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45956.405971412038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45956.405971412038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45956.405971412038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45956.405971412038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45956.405971412038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45956.405971412038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45956.405971412038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45956.405971412038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45956.405971412038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45956.405971412038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45956.405971412038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45956.405971412038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45956.405971412038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45956.405971412038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45956.405971412038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45956.405971412038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45956.405971412038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45956.405971412038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45956.405971412038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45956.405971412038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45956.405971412038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45956.405971412038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45956.405971412038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45956.405971412038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45956.405971412038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45956.405971412038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45956.405971412038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45956.405971412038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45956.405971412038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45956.405971412038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45956.405971412038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45956.405971412038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45956.405971412038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45956.405971412038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45956.405971412038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45956.405971412038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45956.405971412038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45956.405971412038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45956.405971412038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45956.405971412038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45956.405971412038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45956.405971412038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45956.405971412038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45956.405971412038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45956.405971412038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45956.405971412038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45956.405971412038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45956.405971412038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45956.405971412038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45956.405971412038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45956.405971412038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45956.405971412038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45956.405971412038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45956.405971412038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45956.405971412038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45956.405971412038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45956.405971412038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45956.405971412038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45956.405971412038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45956.405971412038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45956.405971412038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45956.405971412038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45956.405971412038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45956.405971412038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45956.405971412038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45956.405971412038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45956.405971412038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45956.405971412038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45956.405971412038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45956.405971412038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45956.405971412038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45956.405971412038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45956.405971412038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45956.405971412038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45956.405971412038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45956.405971412038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45956.405971412038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45956.405971412038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45956.405971412038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45956.405971412038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45956.405971412038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45956.405971412038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45956.405971412038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45956.405971412038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45956.405971412038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45956.405971412038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45956.405971412038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45956.405971412038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45956.405971412038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45956.405971412038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45956.405971412038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45956.405971412038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45956.405971412038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45956.405971412038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45956.405971412038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45956.405971412038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45956.405971412038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45956.405971412038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45956.405971412038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45956.405971412038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45956.405971412038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45956.405971412038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45956.405971412038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45956.405971412038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45956.405971412038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45956.405971412038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45956.405971412038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45956.405971412038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45956.405971412038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45956.405971412038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45956.405971412038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45956.405971412038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45956.405971412038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45956.405971412038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45956.405971412038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45956.405971412038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45956.405971412038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45956.405971412038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45956.405971412038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45956.405971412038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45956.405971412038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45956.405971412038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45956.405971412038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45956.405971412038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45956.405971412038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45956.405971412038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45956.405971412038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45956.405971412038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45956.405971412038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45956.405971412038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45956.405971412038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45956.405971412038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45956.405971412038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45956.405971412038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45956.405971412038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45956.405971412038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45956.405971412038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45956.405971412038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45956.405971412038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45956.405971412038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45956.405971412038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45956.405971412038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45956.405971412038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45956.405971412038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45956.405971412038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45956.405971412038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45956.405971412038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45956.405971412038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45956.405971412038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45956.405971412038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45956.405971412038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45956.405971412038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45956.405971412038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45956.405971412038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45956.405971412038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45956.405971412038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45956.405971412038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45956.405971412038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45956.405971412038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45956.405971412038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45956.405971412038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45956.405971412038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45956.405971412038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45956.405971412038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45956.405971412038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45956.405971412038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45956.405971412038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45956.405971412038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45956.405971412038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45956.405971412038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45956.405971412038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45956.405971412038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45956.405971412038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45956.405971412038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45956.405971412038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45956.405971412038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45956.405971412038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45956.405971412038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45956.405971412038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45956.405971412038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45956.405971412038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45956.405971412038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45956.405971412038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45956.405971412038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45956.405971412038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45956.405971412038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45956.405971412038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45956.405971412038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45956.405971412038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45956.405971412038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45956.405971412038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45956.405971412038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45956.405971412038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45956.405971412038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45956.405971412038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45956.405971412038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45956.405971412038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45956.405971412038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45956.405971412038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45956.405971412038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45956.405971412038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45956.405971412038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45956.405971412038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45956.405971412038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45956.405971412038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45956.405971412038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45956.405971412038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45956.405971412038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45956.405971412038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45956.405971412038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45956.405971412038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45956.405971412038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45956.405971412038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45956.405971412038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45956.405971412038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45956.405971412038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45956.405971412038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45956.405971412038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45956.405971412038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45956.405971412038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45956.405971412038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45956.405971412038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45956.405971412038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45956.405971412038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45956.405971412038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45956.405971412038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45956.405971412038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45956.405971412038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45956.405971412038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45956.405971412038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45956.405971412038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45956.405971412038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45956.405971412038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45956.405971412038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45956.405971412038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45956.405971412038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45956.405971412038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45956.405971412038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45956.405971412038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45956.405971412038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45956.405971412038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45956.405971412038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45956.405971412038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45956.405971412038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45956.405971412038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45956.405971412038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45956.405971412038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45956.405971412038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45956.405971412038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45956.405971412038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45956.405971412038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45956.405971412038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45956.405971412038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45956.405971412038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45956.405971412038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45956.405971412038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45956.405971412038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45956.405971412038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45956.405971412038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45956.405971412038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45956.405971412038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45956.405971412038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45956.405971412038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45956.405971412038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45956.405971412038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45956.405971412038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45956.405971412038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45956.405971412038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45956.405971412038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45956.405971412038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45956.405971412038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45956.405971412038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45956.405971412038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45956.405971412038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45956.405971412038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45956.405971412038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45956.405971412038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45956.405971412038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45956.405971412038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45956.405971412038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45956.405971412038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45956.405971412038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45956.405971412038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45956.405971412038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45956.405971412038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45956.405971412038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45956.405971412038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45956.405971412038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45956.405971412038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45956.405971412038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45956.405971412038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45956.405971412038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45956.405971412038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45956.405971412038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45956.405971412038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45956.405971412038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45956.405971412038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45956.405971412038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45956.405971412038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45956.405971412038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45956.405971412038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45956.405971412038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45956.405971412038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45956.405971412038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45956.405971412038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45956.405971412038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45956.405971412038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45956.405971412038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45956.405971412038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45956.405971412038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45956.405971412038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45956.405971412038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45956.405971412038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45956.405971412038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45956.405971412038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45956.405971412038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45956.405971412038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45956.405971412038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45956.405971412038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45956.405971412038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45956.405971412038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45956.405971412038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45956.405971412038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45956.405971412038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45956.405971412038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45956.405971412038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45956.405971412038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45956.405971412038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45956.405971412038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45956.405971412038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45956.405971412038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45956.405971412038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45956.405971412038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45956.405971412038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45956.405971412038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45956.405971412038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45956.405971412038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45956.405971412038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45956.405971412038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45956.405971412038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45956.405971412038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45956.405971412038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45956.405971412038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45956.405971412038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45956.405971412038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45956.405971412038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45956.405971412038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45956.405971412038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45956.405971412038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45956.405971412038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45956.405971412038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45956.405971412038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45956.405971412038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45956.405971412038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45956.405971412038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45956.405971412038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45956.405971412038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45956.405971412038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45956.405971412038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45956.405971412038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45956.405971412038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45956.405971412038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45956.405971412038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45956.405971412038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45956.405971412038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45956.405971412038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45956.405971412038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45956.405971412038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45956.405971412038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45956.405971412038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45956.405971412038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45956.405971412038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45956.405971412038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45956.405971412038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45956.405971412038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45956.405971412038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45956.405971412038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45956.405971412038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45956.405971412038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45956.405971412038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45956.405971412038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45956.405971412038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45956.405971412038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45956.405971412038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45956.405971412038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45956.405971412038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45956.405971412038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45956.405971412038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45956.405971412038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45956.405971412038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45956.405971412038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45956.405971412038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45956.405971412038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45956.405971412038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45956.405971412038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45956.405971412038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45956.405971412038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45956.405971412038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45956.405971412038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45956.405971412038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45956.405971412038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45956.405971412038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45956.405971412038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45956.405971412038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45956.405971412038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45956.405971412038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45956.405971412038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45956.405971412038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45956.405971412038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45956.405971412038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45956.405971412038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45956.405971412038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45956.405971412038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45956.405971412038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45956.405971412038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45956.405971412038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45956.405971412038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45956.405971412038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45956.405971412038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45956.405971412038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45956.405971412038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45956.405971412038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45956.405971412038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45956.405971412038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45956.405971412038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45956.405971412038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45956.405971412038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45956.405971412038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45956.405971412038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45956.405971412038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45956.405971412038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45956.405971412038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45956.405971412038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45956.405971412038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45956.405971412038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45956.405971412038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45956.405971412038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45956.405971412038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45956.405971412038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45956.405971412038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45956.405971412038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45956.405971412038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45956.405971412038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45956.405971412038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45956.405971412038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45956.405971412038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45956.405971412038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45956.405971412038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45956.405971412038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45956.405971412038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45956.405971412038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45956.405971412038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45956.405971412038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45956.405971412038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45956.405971412038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45956.405971412038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45956.405971412038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45956.405971412038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45956.405971412038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45956.405971412038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45956.405971412038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45956.405971412038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45956.405971412038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45956.405971412038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45956.405971412038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45956.405971412038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45956.405971412038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45956.405971412038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45956.405971412038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45956.405971412038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45956.405971412038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45956.405971412038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45956.405971412038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45956.405971412038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45956.405971412038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45956.405971412038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45956.405971412038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45956.405971412038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45956.405971412038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45956.405971412038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45956.405971412038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45956.405971412038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45956.405971412038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45956.405971412038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45956.405971412038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45956.405971412038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45956.405971412038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45956.405971412038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45956.405971412038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45956.405971412038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45956.405971412038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45956.405971412038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45956.405971412038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45956.405971412038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45956.405971412038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45956.405971412038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45956.405971412038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45956.405971412038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45956.405971412038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45956.405971412038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45956.405971412038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45956.405971412038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45956.405971412038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45956.405971412038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45956.405971412038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45956.405971412038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45956.405971412038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45956.405971412038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45956.405971412038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45956.405971412038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45956.405971412038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45956.405971412038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45956.405971412038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45956.405971412038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45956.405971412038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45956.405971412038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45956.405971412038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45956.405971412038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45956.405971412038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45956.405971412038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45956.405971412038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45956.405971412038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45956.405971412038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45956.405971412038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45956.405971412038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45956.405971412038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45956.405971412038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45956.405971412038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45956.405971412038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45956.405971412038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45956.405971412038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45956.405971412038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45956.405971412038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45956.405971412038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45956.405971412038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45956.405971412038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45956.405971412038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45956.405971412038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45956.405971412038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45956.405971412038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45956.405971412038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45956.405971412038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45956.405971412038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45956.405971412038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45956.405971412038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45956.405971412038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45956.405971412038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45956.405971412038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45956.405971412038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45956.405971412038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45956.405971412038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45956.405971412038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45956.405971412038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45956.405971412038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45956.405971412038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45956.405971412038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45956.405971412038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45956.405971412038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45956.405971412038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45956.405971412038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45956.405971412038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45956.405971412038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45956.405971412038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45956.405971412038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45956.405971412038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45956.405971412038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45956.405971412038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45956.405971412038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45956.405971412038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45956.405971412038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45956.405971412038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45956.405971412038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45956.405971412038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45956.405971412038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45956.405971412038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45956.405971412038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45956.405971412038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45956.405971412038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45956.405971412038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45956.405971412038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45956.405971412038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45956.405971412038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45956.405971412038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45956.405971412038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45956.405971412038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45956.405971412038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45956.405971412038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45956.405971412038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45956.405971412038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45956.405971412038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45956.405971412038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45956.405971412038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45956.405971412038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45956.405971412038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45956.405971412038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45956.405971412038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45956.405971412038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45956.405971412038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45956.405971412038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45956.405971412038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45956.405971412038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45956.405971412038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45956.405971412038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45956.405971412038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45956.405971412038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45956.405971412038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45956.405971412038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45956.405971412038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45956.405971412038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45956.405971412038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45956.405971412038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45956.405971412038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45956.405971412038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45956.405971412038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45956.405971412038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45956.405971412038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45956.405971412038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45956.405971412038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45956.405971412038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45956.405971412038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45956.405971412038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45956.405971412038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45956.405971412038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45956.405971412038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45956.405971412038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45956.405971412038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45956.405971412038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45956.405971412038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45956.405971412038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45956.405971412038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45956.405971412038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45956.405971412038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45956.405971412038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45956.405971412038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45956.405971412038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45956.405971412038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45956.405971412038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45956.405971412038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45956.405971412038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45956.405971412038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45956.405971412038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45956.405971412038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45956.405971412038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45956.405971412038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45956.405971412038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45956.405971412038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45956.405971412038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45956.405971412038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45956.405971412038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45956.405971412038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45956.405971412038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45956.405971412038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45956.405971412038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45956.405971412038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45956.405971412038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45956.405971412038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45956.405971412038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45956.405971412038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45956.405971412038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45956.405971412038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45956.405971412038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45956.405971412038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45956.405971412038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45956.405971412038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45956.405971412038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45956.405971412038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45956.405971412038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45956.405971412038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45956.405971412038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45956.405971412038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45956.405971412038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45956.405971412038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45956.405971412038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45956.405971412038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45956.405971412038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45956.405971412038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45956.405971412038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45956.405971412038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45956.405971412038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45956.405971412038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45956.405971412038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45956.405971412038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45956.405971412038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45956.405971412038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45956.405971412038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45956.405971412038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45956.405971412038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45956.405971412038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45956.405971412038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45956.405971412038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45956.405971412038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45956.405971412038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45956.405971412038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45956.405971412038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45956.405971412038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45956.405971412038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45956.405971412038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45956.405971412038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45956.405971412038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45956.405971412038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45956.405971412038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45956.405971412038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45956.405971412038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45956.405971412038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45956.405971412038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45956.405971412038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45956.405971412038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45956.405971412038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45956.405971412038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45956.405971412038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45956.405971412038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45956.405971412038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45956.405971412038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45956.405971412038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45956.405971412038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45956.405971412038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45956.405971412038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45956.405971412038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45956.405971412038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45956.405971412038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45956.405971412038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45956.405971412038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45956.405971412038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45956.405971412038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45956.405971412038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45956.405971412038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45956.405971412038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45956.405971412038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45956.405971412038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45956.405971412038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45956.405971412038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45956.405971412038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45956.405971412038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45956.405971412038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45956.405971412038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45956.405971412038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45956.405971412038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45956.405971412038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45956.405971412038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45956.405971412038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45956.405971412038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45956.405971412038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45956.405971412038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45956.405971412038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45956.405971412038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45956.405971412038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45956.405971412038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45956.405971412038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45956.405971412038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45956.405971412038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45956.405971412038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45956.405971412038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45956.405971412038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45956.405971412038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45956.405971412038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45956.405971412038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45956.405971412038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45956.405971412038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45956.405971412038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45956.405971412038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45956.405971412038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45956.405971412038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45956.405971412038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45956.405971412038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45956.405971412038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45956.405971412038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45956.405971412038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45956.405971412038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45956.405971412038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45956.405971412038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45956.405971412038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45956.405971412038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45956.405971412038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45956.405971412038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45956.405971412038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45956.405971412038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45956.405971412038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45956.405971412038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45956.405971412038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45956.405971412038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45956.405971412038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45956.405971412038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45956.405971412038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45956.405971412038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45956.405971412038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45956.405971412038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45956.405971412038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45956.405971412038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45956.405971412038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45956.405971412038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45956.405971412038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45956.405971412038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45956.405971412038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45956.405971412038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45956.405971412038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45956.405971412038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45956.405971412038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45956.405971412038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45956.405971412038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45956.405971412038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45956.405971412038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45956.405971412038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45956.405971412038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45956.405971412038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45956.405971412038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45956.405971412038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45956.405971412038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45956.405971412038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45956.405971412038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45956.405971412038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45956.405971412038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45956.405971412038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45956.405971412038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45956.405971412038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45956.405971412038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45956.405971412038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45956.405971412038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45956.405971412038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45956.405971412038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45956.405971412038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45956.405971412038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45956.405971412038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45956.405971412038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45956.405971412038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45956.405971412038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45956.405971412038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45956.405971412038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45956.405971412038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45956.405971412038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45956.405971412038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45956.405971412038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45956.405971412038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45956.405971412038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45956.405971412038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45956.405971412038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45956.405971412038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45956.405971412038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45956.405971412038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45956.405971412038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45956.405971412038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45956.405971412038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45956.405971412038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45956.405971412038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45956.405971412038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45956.405971412038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45956.405971412038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45956.405971412038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45956.405971412038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45956.405971412038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45956.405971412038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45956.405971412038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45956.405971412038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45956.405971412038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45956.405971412038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45956.405971412038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45956.405971412038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252.92525381944142</v>
      </c>
      <c r="H2" s="99">
        <v>45703.474768518521</v>
      </c>
      <c r="I2" s="99" t="str">
        <f>IFERROR(VLOOKUP(D2,DB!A:F,6,0),"")</f>
        <v>SCECO</v>
      </c>
      <c r="J2" s="99" t="str">
        <f>IFERROR(VLOOKUP(D2,DB!A:G,7,0),"")</f>
        <v>Dead</v>
      </c>
      <c r="K2" s="101" t="s">
        <v>39095</v>
      </c>
      <c r="L2" s="94" t="str">
        <f>IFERROR(VLOOKUP(D2,DB!A:I,9,0),"")</f>
        <v>Latis</v>
      </c>
    </row>
    <row r="3" spans="1:16" ht="30" customHeight="1">
      <c r="A3" s="94" t="s">
        <v>39096</v>
      </c>
      <c r="B3" s="94" t="str">
        <f>IFERROR(VLOOKUP(D3,DB!A:K,11,0),"")</f>
        <v>R4</v>
      </c>
      <c r="C3" s="94">
        <v>1</v>
      </c>
      <c r="D3" s="94" t="s">
        <v>27420</v>
      </c>
      <c r="E3" s="98" t="s">
        <v>38998</v>
      </c>
      <c r="F3" s="123">
        <v>45953.634722222225</v>
      </c>
      <c r="G3" s="124">
        <f ca="1">IFERROR(NOW()-F3,"")</f>
        <v>2.7712491898128064</v>
      </c>
      <c r="H3" s="123">
        <v>45953.546631944446</v>
      </c>
      <c r="I3" s="99" t="str">
        <f>IFERROR(VLOOKUP(D3,DB!A:F,6,0),"")</f>
        <v>SCECO</v>
      </c>
      <c r="J3" s="99" t="str">
        <f>IFERROR(VLOOKUP(D3,DB!A:G,7,0),"")</f>
        <v>Dead</v>
      </c>
      <c r="K3" s="125" t="s">
        <v>39097</v>
      </c>
      <c r="L3" s="121" t="str">
        <f>IFERROR(VLOOKUP(D3,DB!A:I,9,0),"")</f>
        <v>Latis</v>
      </c>
    </row>
    <row r="4" spans="1:16" ht="15" customHeight="1">
      <c r="A4" s="119" t="s">
        <v>39098</v>
      </c>
      <c r="B4" s="119" t="str">
        <f>IFERROR(VLOOKUP(D4,DB!A:K,11,0),"")</f>
        <v>R4</v>
      </c>
      <c r="C4" s="120">
        <v>1</v>
      </c>
      <c r="D4" s="121" t="s">
        <v>37079</v>
      </c>
      <c r="E4" s="98" t="s">
        <v>38998</v>
      </c>
      <c r="F4" s="123">
        <v>45956.359722222223</v>
      </c>
      <c r="G4" s="124">
        <f ca="1">IFERROR(NOW()-F4,"")</f>
        <v>4.6249189814261626E-2</v>
      </c>
      <c r="H4" s="123">
        <v>45956.35423611111</v>
      </c>
      <c r="I4" s="119" t="str">
        <f>IFERROR(VLOOKUP(D4,DB!A:F,6,0),"")</f>
        <v>SCECO</v>
      </c>
      <c r="J4" s="119" t="str">
        <f>IFERROR(VLOOKUP(D4,DB!A:G,7,0),"")</f>
        <v>Dead</v>
      </c>
      <c r="K4" s="125" t="s">
        <v>39099</v>
      </c>
      <c r="L4" s="121" t="str">
        <f>IFERROR(VLOOKUP(D4,DB!A:I,9,0),"")</f>
        <v>Latis</v>
      </c>
    </row>
    <row r="5" spans="1:16" ht="15" customHeight="1">
      <c r="A5" s="119"/>
      <c r="B5" s="119" t="str">
        <f>IFERROR(VLOOKUP(D5,DB!A:K,11,0),"")</f>
        <v/>
      </c>
      <c r="C5" s="120"/>
      <c r="D5" s="121"/>
      <c r="E5" s="98"/>
      <c r="F5" s="123"/>
      <c r="G5" s="124">
        <f ca="1">IFERROR(NOW()-F5,"")</f>
        <v>45956.405971412038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45956.405971412038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45956.405971412038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45956.405971412038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45956.405971412038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45956.405971412038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45956.405971412038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45956.405971412038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45956.405971412038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45956.405971412038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45956.405971412038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45956.405971412038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45956.405971412038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45956.405971412038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45956.405971412038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45956.405971412038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45956.405971412038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45956.405971412038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45956.405971412038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45956.405971412038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45956.405971412038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45956.405971412038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45956.405971412038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45956.405971412038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45956.405971412038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45956.405971412038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45956.405971412038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45956.405971412038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45956.405971412038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45956.405971412038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45956.405971412038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45956.405971412038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45956.405971412038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45956.405971412038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45956.405971412038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45956.405971412038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45956.405971412038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45956.405971412038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45956.405971412038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45956.405971412038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45956.405971412038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45956.405971412038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45956.405971412038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45956.405971412038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45956.405971412038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45956.405971412038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45956.405971412038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45956.405971412038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45956.405971412038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45956.405971412038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45956.405971412038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45956.405971412038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45956.405971412038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45956.405971412038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45956.405971412038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45956.405971412038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45956.405971412038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45956.405971412038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45956.405971412038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45956.405971412038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45956.405971412038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45956.405971412038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45956.405971412038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45956.405971412038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45956.405971412038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45956.405971412038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45956.405971412038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45956.405971412038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45956.405971412038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45956.405971412038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45956.405971412038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45956.405971412038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45956.405971412038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45956.405971412038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45956.405971412038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45956.405971412038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45956.405971412038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45956.405971412038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45956.405971412038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45956.405971412038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45956.405971412038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45956.405971412038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45956.405971412038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45956.405971412038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45956.405971412038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45956.405971412038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45956.405971412038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45956.405971412038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45956.405971412038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45956.405971412038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45956.405971412038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45956.405971412038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45956.405971412038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45956.405971412038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45956.405971412038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45956.405971412038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45956.405971412038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45956.405971412038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45956.405971412038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45956.405971412038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45956.405971412038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45956.405971412038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45956.405971412038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45956.405971412038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45956.405971412038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45956.405971412038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45956.405971412038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45956.405971412038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45956.405971412038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45956.405971412038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45956.405971412038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45956.405971412038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45956.405971412038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45956.405971412038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45956.405971412038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45956.405971412038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45956.405971412038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45956.405971412038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45956.405971412038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45956.405971412038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45956.405971412038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45956.405971412038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45956.405971412038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45956.405971412038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45956.405971412038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45956.405971412038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45956.405971412038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45956.405971412038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45956.405971412038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45956.405971412038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45956.405971412038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45956.405971412038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45956.405971412038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45956.405971412038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45956.405971412038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45956.405971412038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45956.405971412038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45956.405971412038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45956.405971412038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45956.405971412038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45956.405971412038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45956.405971412038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45956.405971412038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45956.405971412038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45956.405971412038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45956.405971412038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45956.405971412038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45956.405971412038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45956.405971412038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45956.405971412038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45956.405971412038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45956.405971412038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45956.405971412038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45956.405971412038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45956.405971412038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45956.405971412038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45956.405971412038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45956.405971412038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45956.405971412038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45956.405971412038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45956.405971412038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45956.405971412038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45956.405971412038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45956.405971412038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45956.405971412038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45956.405971412038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45956.405971412038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45956.405971412038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45956.405971412038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45956.405971412038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45956.405971412038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45956.405971412038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45956.405971412038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45956.405971412038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45956.405971412038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45956.405971412038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45956.405971412038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45956.405971412038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45956.405971412038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45956.405971412038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45956.405971412038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45956.405971412038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45956.405971412038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45956.405971412038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45956.405971412038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45956.405971412038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45956.405971412038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45956.405971412038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45956.405971412038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45956.405971412038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45956.405971412038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45956.405971412038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45956.405971412038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45956.405971412038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45956.405971412038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45956.405971412038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45956.405971412038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45956.405971412038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45956.405971412038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45956.405971412038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45956.405971412038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45956.405971412038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45956.405971412038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45956.405971412038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45956.405971412038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45956.405971412038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45956.405971412038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45956.405971412038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45956.405971412038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45956.405971412038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45956.405971412038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45956.405971412038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45956.405971412038</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45956.405971412038</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64.573911226849305</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39079</v>
      </c>
      <c r="F3" s="38">
        <v>45926.188877314817</v>
      </c>
      <c r="G3" s="144">
        <f t="shared" ref="G3" ca="1" si="0">IFERROR(NOW()-F3,"")</f>
        <v>30.217094097220979</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39079</v>
      </c>
      <c r="F4" s="153">
        <v>45948.661111111112</v>
      </c>
      <c r="G4" s="154">
        <f ca="1">IFERROR(NOW()-F4,"")</f>
        <v>7.744860300925211</v>
      </c>
      <c r="H4" s="153">
        <v>45948.661111111112</v>
      </c>
      <c r="I4" s="152" t="str">
        <f>IFERROR(VLOOKUP(D4,DB!A:F,6,0),"")</f>
        <v>SCECO</v>
      </c>
      <c r="J4" s="152" t="str">
        <f>IFERROR(VLOOKUP(D4,DB!A:G,7,0),"")</f>
        <v>Dead</v>
      </c>
      <c r="K4" s="152" t="s">
        <v>39105</v>
      </c>
      <c r="L4" s="152" t="str">
        <f>IFERROR(VLOOKUP(D4,DB!A:I,9,0),"")</f>
        <v>Latis</v>
      </c>
    </row>
    <row r="5" spans="1:13" ht="30.75">
      <c r="A5" s="152" t="s">
        <v>39106</v>
      </c>
      <c r="B5" s="152" t="str">
        <f>IFERROR(VLOOKUP(D5,DB!A:K,11,0),"")</f>
        <v>R5</v>
      </c>
      <c r="C5" s="152">
        <v>1</v>
      </c>
      <c r="D5" s="152" t="s">
        <v>13007</v>
      </c>
      <c r="E5" s="152" t="s">
        <v>39107</v>
      </c>
      <c r="F5" s="153">
        <v>45956.22047453704</v>
      </c>
      <c r="G5" s="154">
        <f ca="1">IFERROR(NOW()-F5,"")</f>
        <v>0.18549687499762513</v>
      </c>
      <c r="H5" s="153">
        <v>45956.075682870367</v>
      </c>
      <c r="I5" s="152" t="str">
        <f>IFERROR(VLOOKUP(D5,DB!A:F,6,0),"")</f>
        <v>SCECO</v>
      </c>
      <c r="J5" s="152" t="str">
        <f>IFERROR(VLOOKUP(D5,DB!A:G,7,0),"")</f>
        <v>No BB Design</v>
      </c>
      <c r="K5" s="152" t="s">
        <v>39108</v>
      </c>
      <c r="L5" s="152" t="str">
        <f>IFERROR(VLOOKUP(D5,DB!A:I,9,0),"")</f>
        <v>Latis</v>
      </c>
    </row>
    <row r="6" spans="1:13" ht="15">
      <c r="A6" s="152"/>
      <c r="B6" s="152" t="str">
        <f>IFERROR(VLOOKUP(D6,DB!A:K,11,0),"")</f>
        <v/>
      </c>
      <c r="C6" s="152"/>
      <c r="D6" s="152"/>
      <c r="E6" s="152"/>
      <c r="F6" s="153"/>
      <c r="G6" s="154">
        <f ca="1">IFERROR(NOW()-F6,"")</f>
        <v>45956.405971412038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45956.405971412038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45956.405971412038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45956.405971412038</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45956.405971412038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45956.405971412038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45956.405971412038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45956.405971412038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45956.405971412038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45956.405971412038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45956.405971412038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45956.405971412038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45956.405971412038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45956.405971412038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45956.405971412038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45956.405971412038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45956.405971412038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45956.405971412038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45956.405971412038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45956.405971412038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45956.405971412038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45956.405971412038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45956.405971412038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45956.405971412038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45956.405971412038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45956.405971412038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45956.405971412038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45956.405971412038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45956.405971412038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45956.405971412038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45956.405971412038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45956.405971412038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45956.405971412038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45956.405971412038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45956.405971412038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45956.405971412038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45956.405971412038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45956.405971412038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45956.405971412038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45956.405971412038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45956.405971412038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45956.405971412038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45956.405971412038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45956.405971412038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45956.405971412038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45956.405971412038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45956.405971412038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45956.405971412038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45956.405971412038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45956.405971412038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45956.405971412038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45956.405971412038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45956.405971412038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45956.405971412038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45956.405971412038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45956.405971412038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45956.405971412038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45956.405971412038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45956.405971412038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45956.405971412038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45956.405971412038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45956.405971412038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45956.405971412038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45956.405971412038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45956.405971412038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45956.405971412038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45956.405971412038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45956.405971412038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45956.405971412038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45956.405971412038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45956.405971412038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45956.405971412038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45956.405971412038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45956.405971412038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45956.405971412038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45956.405971412038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45956.405971412038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45956.405971412038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45956.405971412038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45956.405971412038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45956.405971412038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45956.405971412038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45956.405971412038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45956.405971412038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45956.405971412038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45956.405971412038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45956.405971412038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45956.405971412038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45956.405971412038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45956.405971412038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45956.405971412038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45956.405971412038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45956.405971412038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45956.405971412038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45956.405971412038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45956.405971412038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45956.405971412038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45956.405971412038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45956.405971412038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45956.405971412038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45956.405971412038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45956.405971412038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45956.405971412038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45956.405971412038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45956.405971412038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45956.405971412038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45956.405971412038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45956.405971412038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45956.405971412038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45956.405971412038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45956.405971412038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45956.405971412038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45956.405971412038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45956.405971412038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45956.405971412038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45956.405971412038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45956.405971412038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45956.405971412038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45956.405971412038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45956.405971412038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45956.405971412038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45956.405971412038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45956.405971412038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45956.405971412038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45956.405971412038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45956.405971412038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45956.405971412038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45956.405971412038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45956.405971412038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45956.405971412038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45956.405971412038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45956.405971412038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45956.405971412038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45956.405971412038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45956.405971412038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45956.405971412038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45956.405971412038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45956.405971412038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45956.405971412038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45956.405971412038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45956.405971412038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45956.405971412038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45956.405971412038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45956.405971412038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45956.405971412038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45956.405971412038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45956.405971412038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45956.405971412038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45956.405971412038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45956.405971412038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45956.405971412038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45956.405971412038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45956.405971412038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45956.405971412038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45956.405971412038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45956.405971412038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45956.405971412038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45956.405971412038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45956.405971412038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45956.405971412038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45956.405971412038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45956.405971412038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45956.405971412038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45956.405971412038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45956.405971412038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45956.405971412038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45956.405971412038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45956.405971412038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45956.405971412038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45956.405971412038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45956.405971412038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45956.405971412038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45956.405971412038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45956.405971412038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45956.405971412038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45956.405971412038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45956.405971412038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45956.405971412038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45956.405971412038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45956.405971412038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45956.405971412038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45956.405971412038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45956.405971412038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45956.405971412038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45956.405971412038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45956.405971412038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45956.405971412038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45956.405971412038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45956.405971412038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45956.405971412038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45956.405971412038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45956.405971412038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45956.405971412038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45956.405971412038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45956.405971412038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45956.405971412038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45956.405971412038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45956.405971412038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45956.405971412038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45956.405971412038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45956.405971412038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45956.405971412038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45956.405971412038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45956.405971412038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45956.405971412038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45956.405971412038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45956.405971412038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45956.405971412038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45956.405971412038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45956.405971412038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45956.405971412038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45956.405971412038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45956.405971412038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45956.405971412038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45956.405971412038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45956.405971412038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45956.405971412038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45956.405971412038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45956.405971412038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45956.405971412038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45956.405971412038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45956.405971412038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45956.405971412038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45956.405971412038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45956.405971412038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45956.405971412038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45956.405971412038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45956.405971412038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45956.405971412038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45956.405971412038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45956.405971412038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45956.405971412038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45956.405971412038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45956.405971412038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45956.405971412038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45956.405971412038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45956.405971412038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45956.405971412038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45956.405971412038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45956.405971412038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45956.405971412038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45956.405971412038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45956.405971412038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45956.405971412038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45956.405971412038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45956.405971412038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45956.405971412038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45956.405971412038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45956.405971412038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45956.405971412038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45956.405971412038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45956.405971412038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45956.405971412038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45956.405971412038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45956.405971412038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45956.405971412038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45956.405971412038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45956.405971412038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45956.405971412038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45956.405971412038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45956.405971412038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45956.405971412038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45956.405971412038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45956.405971412038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45956.405971412038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45956.405971412038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45956.405971412038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45956.405971412038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45956.405971412038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45956.405971412038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45956.405971412038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45956.405971412038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45956.405971412038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45956.405971412038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45956.405971412038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45956.405971412038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45956.405971412038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45956.405971412038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45956.405971412038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45956.405971412038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45956.405971412038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45956.405971412038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45956.405971412038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45956.405971412038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45956.405971412038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45956.405971412038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45956.405971412038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45956.405971412038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45956.405971412038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45956.405971412038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45956.405971412038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45956.405971412038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45956.405971412038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45956.405971412038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45956.405971412038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45956.405971412038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45956.405971412038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45956.405971412038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45956.405971412038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45956.405971412038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45956.405971412038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45956.405971412038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45956.405971412038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45956.405971412038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45956.405971412038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45956.405971412038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45956.405971412038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45956.405971412038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45956.405971412038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45956.405971412038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45956.405971412038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45956.405971412038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45956.405971412038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45956.405971412038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45956.405971412038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45956.405971412038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45956.405971412038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45956.405971412038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45956.405971412038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45956.405971412038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45956.405971412038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45956.405971412038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45956.405971412038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45956.405971412038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45956.405971412038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45956.405971412038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45956.405971412038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45956.405971412038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45956.405971412038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45956.405971412038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45956.405971412038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45956.405971412038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45956.405971412038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45956.405971412038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45956.405971412038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45956.405971412038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45956.405971412038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45956.405971412038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45956.405971412038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45956.405971412038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45956.405971412038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45956.405971412038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45956.405971412038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45956.405971412038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45956.405971412038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45956.405971412038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45956.405971412038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45956.405971412038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45956.405971412038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45956.405971412038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45956.405971412038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45956.405971412038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45956.405971412038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45956.405971412038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45956.405971412038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45956.405971412038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45956.405971412038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45956.405971412038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45956.405971412038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45956.405971412038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45956.405971412038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45956.405971412038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45956.405971412038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45956.405971412038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45956.405971412038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45956.405971412038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45956.405971412038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45956.405971412038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45956.405971412038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45956.405971412038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45956.405971412038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45956.405971412038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45956.405971412038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45956.405971412038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45956.405971412038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45956.405971412038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45956.405971412038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45956.405971412038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45956.405971412038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45956.405971412038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45956.405971412038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45956.405971412038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45956.405971412038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45956.405971412038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45956.405971412038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45956.405971412038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45956.405971412038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45956.405971412038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45956.405971412038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45956.405971412038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45956.405971412038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45956.405971412038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45956.405971412038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45956.405971412038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45956.405971412038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45956.405971412038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45956.405971412038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45956.405971412038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45956.405971412038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45956.405971412038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45956.405971412038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45956.405971412038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45956.405971412038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45956.405971412038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45956.405971412038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45956.405971412038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45956.405971412038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45956.405971412038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45956.405971412038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45956.405971412038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45956.405971412038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45956.405971412038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45956.405971412038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45956.405971412038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45956.405971412038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45956.405971412038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45956.405971412038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45956.405971412038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45956.405971412038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45956.405971412038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45956.405971412038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45956.405971412038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45956.405971412038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45956.405971412038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45956.405971412038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45956.405971412038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45956.405971412038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45956.405971412038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45956.405971412038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45956.405971412038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45956.405971412038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45956.405971412038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45956.405971412038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45956.405971412038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45956.405971412038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45956.405971412038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45956.405971412038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45956.405971412038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45956.405971412038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45956.405971412038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45956.405971412038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45956.405971412038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45956.405971412038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45956.405971412038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45956.405971412038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45956.405971412038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45956.405971412038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45956.405971412038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45956.405971412038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45956.405971412038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45956.405971412038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45956.405971412038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45956.405971412038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45956.405971412038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45956.405971412038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45956.405971412038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45956.405971412038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45956.405971412038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39109</v>
      </c>
      <c r="B2" s="103" t="str">
        <f>IFERROR(VLOOKUP(D2,DB!A:K,11,0),"")</f>
        <v>R6</v>
      </c>
      <c r="C2" s="105">
        <v>1</v>
      </c>
      <c r="D2" s="103" t="s">
        <v>38564</v>
      </c>
      <c r="E2" s="106" t="s">
        <v>38998</v>
      </c>
      <c r="F2" s="107">
        <v>45956.104409722226</v>
      </c>
      <c r="G2" s="77">
        <f ca="1">IFERROR(NOW()-F2,"-")</f>
        <v>0.30156168981193332</v>
      </c>
      <c r="H2" s="107">
        <v>45956.092986111114</v>
      </c>
      <c r="I2" s="103" t="str">
        <f>IFERROR(VLOOKUP(D2,DB!A:F,6,0),"")</f>
        <v>Generator-SG</v>
      </c>
      <c r="J2" s="102" t="str">
        <f>IFERROR(VLOOKUP(D2,DB!A:G,7,0),"")</f>
        <v>Vandalized</v>
      </c>
      <c r="K2" s="108" t="s">
        <v>39110</v>
      </c>
      <c r="L2" s="109" t="str">
        <f>IFERROR(VLOOKUP(D2,DB!A:I,9,0),"")</f>
        <v>Latis</v>
      </c>
    </row>
    <row r="3" spans="1:16383" ht="31.5" customHeight="1">
      <c r="A3" s="104"/>
      <c r="B3" s="103" t="str">
        <f>IFERROR(VLOOKUP(D3,DB!A:K,11,0),"")</f>
        <v/>
      </c>
      <c r="C3" s="105"/>
      <c r="D3" s="173"/>
      <c r="E3" s="106"/>
      <c r="F3" s="107"/>
      <c r="G3" s="77">
        <f ca="1">IFERROR(NOW()-F3,"-")</f>
        <v>45956.405971412038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45956.405971412038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45956.405971412038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45956.405971412038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45956.405971412038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45956.405971412038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45956.405971412038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45956.405971412038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45956.405971412038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45956.405971412038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45956.405971412038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45956.405971412038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45956.405971412038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45956.405971412038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45956.405971412038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45956.405971412038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45956.405971412038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45956.405971412038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45956.405971412038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45956.405971412038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45956.405971412038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45956.405971412038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45956.405971412038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45956.405971412038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45956.405971412038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45956.405971412038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45956.405971412038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45956.405971412038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45956.405971412038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45956.405971412038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45956.405971412038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45956.405971412038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45956.405971412038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45956.405971412038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45956.405971412038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45956.405971412038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45956.405971412038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45956.405971412038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45956.405971412038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45956.405971412038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45956.405971412038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45956.405971412038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45956.405971412038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45956.405971412038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45956.405971412038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45956.405971412038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45956.405971412038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45956.405971412038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45956.405971412038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45956.405971412038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45956.405971412038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45956.405971412038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45956.405971412038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45956.405971412038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45956.405971412038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45956.405971412038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45956.405971412038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45956.405971412038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45956.405971412038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45956.405971412038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45956.405971412038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45956.405971412038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45956.405971412038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45956.405971412038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45956.405971412038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45956.405971412038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45956.405971412038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45956.405971412038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45956.405971412038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45956.405971412038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45956.405971412038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45956.405971412038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45956.405971412038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45956.405971412038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45956.405971412038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45956.405971412038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45956.405971412038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45956.405971412038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45956.405971412038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45956.405971412038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45956.405971412038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45956.405971412038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45956.405971412038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45956.405971412038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45956.405971412038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45956.405971412038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45956.405971412038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45956.405971412038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45956.405971412038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45956.405971412038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45956.405971412038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45956.405971412038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45956.405971412038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45956.405971412038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45956.405971412038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45956.405971412038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45956.405971412038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45956.405971412038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45956.405971412038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45956.405971412038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45956.405971412038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45956.405971412038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45956.405971412038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45956.405971412038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45956.405971412038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45956.405971412038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45956.405971412038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45956.405971412038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45956.405971412038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45956.405971412038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45956.405971412038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45956.405971412038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45956.405971412038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45956.405971412038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45956.405971412038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45956.405971412038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45956.405971412038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45956.405971412038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45956.405971412038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45956.405971412038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45956.405971412038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45956.405971412038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45956.405971412038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45956.405971412038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45956.405971412038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45956.405971412038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45956.405971412038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45956.405971412038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45956.405971412038</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2025-10-26T06:44:36Z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