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594" documentId="120_S{2AC9BD13-BADA-5192-A53E-5A8FF88502F6}" xr6:coauthVersionLast="47" xr6:coauthVersionMax="47" xr10:uidLastSave="{5DC66ECB-3A29-466D-8CD7-AA82B1A229A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J6"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L6"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<sst xmlns="http://schemas.openxmlformats.org/spreadsheetml/2006/main" count="180289" uniqueCount="39127">
  <si>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</si>
  <si>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</si>
  <si>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</si>
  <si>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</si>
  <si>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</si>
  <si>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</si>
  <si>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</si>
  <si>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</si>
  <si>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</si>
  <si>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</si>
  <si>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</si>
  <si>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</si>
  <si>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</si>
  <si>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</si>
  <si>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</si>
  <si>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</si>
  <si>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</si>
  <si>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</si>
  <si>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</si>
  <si>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</si>
  <si>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</si>
  <si>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</si>
  <si>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</si>
  <si>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</si>
  <si>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</si>
  <si>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</si>
  <si>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</si>
  <si>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</si>
  <si>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</si>
  <si>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</si>
  <si>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</si>
  <si>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</si>
  <si>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</si>
  <si>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</si>
  <si>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</si>
  <si>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</si>
  <si>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</si>
  <si>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</si>
  <si>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</si>
  <si>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</si>
  <si>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</si>
  <si>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</si>
  <si>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</si>
  <si>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</si>
  <si>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</si>
  <si>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</si>
  <si>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</si>
  <si>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</si>
  <si>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</si>
  <si>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</si>
  <si>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</si>
  <si>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</si>
  <si>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</si>
  <si>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</si>
  <si>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</si>
  <si>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</si>
  <si>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</si>
  <si>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</si>
  <si>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</si>
  <si>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</si>
  <si>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</si>
  <si>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</si>
  <si>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</si>
  <si>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</si>
  <si>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</si>
  <si>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</si>
  <si>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</si>
  <si>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</si>
  <si>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</si>
  <si>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</si>
  <si>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</si>
  <si>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</si>
  <si>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</si>
  <si>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</si>
  <si>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</si>
  <si>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</si>
  <si>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</si>
  <si>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</si>
  <si>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</si>
  <si>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</si>
  <si>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</si>
  <si>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</si>
  <si>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</si>
  <si>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</si>
  <si>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</si>
  <si>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</si>
  <si>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</si>
  <si>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</si>
  <si>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</si>
  <si>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</si>
  <si>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</si>
  <si>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</si>
  <si>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</si>
  <si>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</si>
  <si>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</si>
  <si>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</si>
  <si>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</si>
  <si>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</si>
  <si>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</si>
  <si>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</si>
  <si>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</si>
  <si>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</si>
  <si>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</si>
  <si>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</si>
  <si>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</si>
  <si>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</si>
  <si>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</si>
  <si>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</si>
  <si>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</si>
  <si>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</si>
  <si>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</si>
  <si>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</si>
  <si>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</si>
  <si>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</si>
  <si>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</si>
  <si>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</si>
  <si>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</si>
  <si>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</si>
  <si>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</si>
  <si>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</si>
  <si>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</si>
  <si>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</si>
  <si>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</si>
  <si>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</si>
  <si>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</si>
  <si>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</si>
  <si>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</si>
  <si>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</si>
  <si>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</si>
  <si>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</si>
  <si>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</si>
  <si>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</si>
  <si>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</si>
  <si>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</si>
  <si>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</si>
  <si>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</si>
  <si>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</si>
  <si>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</si>
  <si>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</si>
  <si>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</si>
  <si>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</si>
  <si>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</si>
  <si>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</si>
  <si>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</si>
  <si>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</si>
  <si>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</si>
  <si>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</si>
  <si>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</si>
  <si>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</si>
  <si>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</si>
  <si>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</si>
  <si>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</si>
  <si>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</si>
  <si>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</si>
  <si>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</si>
  <si>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</si>
  <si>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</si>
  <si>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</si>
  <si>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</si>
  <si>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</si>
  <si>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</si>
  <si>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</si>
  <si>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</si>
  <si>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</si>
  <si>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</si>
  <si>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</si>
  <si>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</si>
  <si>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</si>
  <si>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</si>
  <si>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</si>
  <si>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</si>
  <si>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</si>
  <si>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</si>
  <si>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</si>
  <si>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</si>
  <si>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</si>
  <si>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</si>
  <si>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</si>
  <si>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</si>
  <si>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</si>
  <si>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</si>
  <si>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</si>
  <si>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</si>
  <si>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</si>
  <si>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</si>
  <si>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</si>
  <si>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</si>
  <si>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</si>
  <si>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</si>
  <si>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</si>
  <si>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</si>
  <si>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</si>
  <si>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</si>
  <si>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</si>
  <si>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</si>
  <si>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</si>
  <si>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</si>
  <si>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</si>
  <si>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</si>
  <si>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</si>
  <si>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</si>
  <si>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</si>
  <si>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</si>
  <si>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</si>
  <si>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</si>
  <si>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</si>
  <si>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</si>
  <si>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</si>
  <si>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</si>
  <si>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</si>
  <si>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</si>
  <si>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</si>
  <si>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</si>
  <si>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</si>
  <si>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</si>
  <si>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</si>
  <si>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</si>
  <si>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</si>
  <si>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</si>
  <si>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</si>
  <si>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</si>
  <si>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</si>
  <si>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</si>
  <si>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</si>
  <si>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</si>
  <si>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</si>
  <si>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</si>
  <si>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</si>
  <si>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</si>
  <si>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</si>
  <si>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</si>
  <si>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</si>
  <si>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</si>
  <si>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</si>
  <si>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</si>
  <si>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</si>
  <si>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</si>
  <si>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</si>
  <si>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</si>
  <si>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</si>
  <si>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</si>
  <si>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</si>
  <si>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</si>
  <si>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</si>
  <si>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</si>
  <si>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</si>
  <si>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</si>
  <si>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</si>
  <si>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</si>
  <si>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</si>
  <si>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</si>
  <si>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</si>
  <si>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</si>
  <si>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</si>
  <si>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</si>
  <si>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</si>
  <si>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</si>
  <si>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</si>
  <si>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</si>
  <si>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</si>
  <si>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</si>
  <si>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</si>
  <si>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</si>
  <si>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</si>
  <si>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</si>
  <si>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</si>
  <si>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</si>
  <si>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</si>
  <si>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</si>
  <si>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</si>
  <si>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</si>
  <si>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</si>
  <si>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</si>
  <si>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</si>
  <si>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</si>
  <si>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</si>
  <si>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</si>
  <si>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</si>
  <si>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</si>
  <si>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</si>
  <si>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</si>
  <si>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</si>
  <si>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</si>
  <si>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</si>
  <si>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</si>
  <si>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</si>
  <si>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</si>
  <si>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</si>
  <si>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</si>
  <si>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</si>
  <si>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</si>
  <si>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</si>
  <si>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</si>
  <si>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</si>
  <si>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</si>
  <si>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</si>
  <si>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</si>
  <si>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</si>
  <si>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</si>
  <si>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</si>
  <si>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</si>
  <si>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</si>
  <si>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</si>
  <si>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</si>
  <si>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</si>
  <si>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</si>
  <si>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</si>
  <si>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</si>
  <si>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</si>
  <si>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</si>
  <si>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</si>
  <si>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</si>
  <si>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</si>
  <si>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</si>
  <si>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</si>
  <si>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</si>
  <si>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</si>
  <si>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</si>
  <si>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</si>
  <si>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</si>
  <si>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</si>
  <si>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</si>
  <si>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</si>
  <si>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</si>
  <si>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</si>
  <si>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</si>
  <si>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</si>
  <si>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</si>
  <si>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</si>
  <si>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</si>
  <si>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</si>
  <si>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</si>
  <si>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</si>
  <si>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</si>
  <si>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</si>
  <si>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</si>
  <si>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</si>
  <si>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</si>
  <si>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</si>
  <si>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</si>
  <si>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</si>
  <si>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</si>
  <si>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</si>
  <si>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</si>
  <si>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</si>
  <si>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</si>
  <si>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</si>
  <si>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</si>
  <si>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</si>
  <si>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</si>
  <si>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</si>
  <si>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</si>
  <si>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</si>
  <si>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</si>
  <si>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</si>
  <si>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</si>
  <si>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</si>
  <si>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</si>
  <si>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</si>
  <si>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</si>
  <si>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</si>
  <si>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</si>
  <si>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</si>
  <si>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</si>
  <si>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</si>
  <si>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</si>
  <si>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</si>
  <si>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</si>
  <si>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</si>
  <si>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</si>
  <si>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</si>
  <si>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</si>
  <si>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</si>
  <si>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</si>
  <si>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</si>
  <si>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</si>
  <si>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</si>
  <si>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</si>
  <si>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</si>
  <si>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</si>
  <si>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</si>
  <si>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</si>
  <si>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</si>
  <si>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</si>
  <si>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</si>
  <si>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</si>
  <si>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</si>
  <si>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</si>
  <si>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</si>
  <si>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</si>
  <si>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</si>
  <si>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</si>
  <si>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</si>
  <si>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</si>
  <si>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</si>
  <si>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</si>
  <si>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</si>
  <si>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</si>
  <si>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</si>
  <si>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</si>
  <si>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</si>
  <si>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</si>
  <si>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</si>
  <si>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</si>
  <si>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</si>
  <si>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</si>
  <si>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</si>
  <si>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</si>
  <si>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</si>
  <si>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</si>
  <si>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</si>
  <si>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</si>
  <si>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</si>
  <si>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</si>
  <si>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</si>
  <si>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</si>
  <si>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</si>
  <si>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</si>
  <si>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</si>
  <si>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</si>
  <si>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</si>
  <si>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</si>
  <si>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</si>
  <si>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</si>
  <si>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</si>
  <si>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</si>
  <si>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</si>
  <si>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</si>
  <si>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</si>
  <si>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</si>
  <si>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</si>
  <si>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</si>
  <si>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</si>
  <si>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</si>
  <si>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</si>
  <si>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</si>
  <si>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</si>
  <si>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</si>
  <si>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</si>
  <si>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</si>
  <si>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</si>
  <si>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</si>
  <si>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</si>
  <si>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</si>
  <si>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</si>
  <si>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</si>
  <si>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</si>
  <si>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</si>
  <si>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</si>
  <si>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</si>
  <si>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</si>
  <si>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</si>
  <si>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</si>
  <si>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</si>
  <si>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</si>
  <si>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</si>
  <si>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</si>
  <si>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</si>
  <si>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</si>
  <si>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</si>
  <si>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</si>
  <si>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</si>
  <si>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</si>
  <si>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</si>
  <si>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</si>
  <si>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</si>
  <si>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</si>
  <si>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</si>
  <si>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</si>
  <si>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</si>
  <si>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</si>
  <si>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</si>
  <si>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</si>
  <si>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</si>
  <si>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</si>
  <si>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</si>
  <si>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</si>
  <si>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</si>
  <si>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</si>
  <si>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</si>
  <si>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</si>
  <si>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</si>
  <si>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</si>
  <si>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</si>
  <si>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</si>
  <si>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</si>
  <si>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</si>
  <si>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</si>
  <si>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</si>
  <si>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</si>
  <si>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</si>
  <si>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</si>
  <si>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</si>
  <si>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</si>
  <si>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</si>
  <si>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</si>
  <si>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</si>
  <si>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</si>
  <si>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</si>
  <si>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</si>
  <si>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</si>
  <si>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</si>
  <si>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</si>
  <si>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</si>
  <si>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</si>
  <si>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</si>
  <si>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</si>
  <si>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</si>
  <si>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</si>
  <si>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</si>
  <si>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</si>
  <si>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</si>
  <si>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</si>
  <si>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</si>
  <si>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</si>
  <si>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</si>
  <si>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</si>
  <si>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</si>
  <si>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</si>
  <si>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</si>
  <si>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</si>
  <si>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</si>
  <si>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</si>
  <si>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</si>
  <si>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</si>
  <si>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</si>
  <si>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</si>
  <si>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</si>
  <si>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</si>
  <si>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</si>
  <si>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</si>
  <si>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</si>
  <si>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</si>
  <si>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</si>
  <si>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</si>
  <si>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</si>
  <si>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</si>
  <si>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</si>
  <si>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</si>
  <si>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</si>
  <si>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</si>
  <si>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</si>
  <si>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</si>
  <si>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</si>
  <si>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</si>
  <si>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</si>
  <si>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</si>
  <si>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</si>
  <si>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</si>
  <si>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</si>
  <si>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</si>
  <si>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</si>
  <si>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</si>
  <si>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</si>
  <si>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</si>
  <si>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</si>
  <si>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</si>
  <si>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</si>
  <si>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</si>
  <si>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</si>
  <si>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</si>
  <si>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</si>
  <si>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</si>
  <si>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</si>
  <si>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</si>
  <si>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</si>
  <si>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</si>
  <si>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</si>
  <si>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</si>
  <si>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</si>
  <si>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</si>
  <si>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</si>
  <si>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</si>
  <si>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</si>
  <si>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</si>
  <si>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</si>
  <si>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</si>
  <si>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</si>
  <si>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</si>
  <si>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</si>
  <si>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</si>
  <si>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</si>
  <si>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</si>
  <si>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</si>
  <si>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</si>
  <si>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</si>
  <si>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</si>
  <si>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</si>
  <si>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</si>
  <si>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</si>
  <si>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</si>
  <si>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</si>
  <si>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</si>
  <si>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</si>
  <si>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</si>
  <si>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</si>
  <si>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</si>
  <si>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</si>
  <si>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</si>
  <si>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</si>
  <si>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</si>
  <si>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</si>
  <si>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</si>
  <si>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</si>
  <si>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</si>
  <si>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</si>
  <si>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</si>
  <si>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</si>
  <si>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</si>
  <si>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</si>
  <si>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</si>
  <si>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</si>
  <si>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</si>
  <si>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</si>
  <si>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</si>
  <si>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</si>
  <si>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</si>
  <si>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</si>
  <si>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</si>
  <si>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</si>
  <si>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</si>
  <si>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</si>
  <si>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</si>
  <si>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</si>
  <si>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</si>
  <si>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</si>
  <si>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</si>
  <si>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</si>
  <si>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</si>
  <si>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</si>
  <si>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</si>
  <si>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</si>
  <si>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</si>
  <si>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</si>
  <si>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</si>
  <si>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</si>
  <si>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</si>
  <si>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</si>
  <si>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</si>
  <si>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</si>
  <si>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</si>
  <si>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</si>
  <si>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</si>
  <si>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</si>
  <si>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</si>
  <si>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</si>
  <si>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</si>
  <si>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</si>
  <si>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</si>
  <si>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</si>
  <si>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</si>
  <si>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</si>
  <si>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</si>
  <si>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</si>
  <si>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</si>
  <si>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</si>
  <si>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</si>
  <si>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</si>
  <si>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</si>
  <si>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</si>
  <si>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</si>
  <si>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</si>
  <si>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</si>
  <si>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</si>
  <si>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</si>
  <si>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</si>
  <si>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</si>
  <si>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</si>
  <si>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</si>
  <si>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</si>
  <si>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</si>
  <si>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</si>
  <si>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</si>
  <si>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</si>
  <si>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</si>
  <si>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</si>
  <si>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</si>
  <si>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</si>
  <si>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</si>
  <si>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</si>
  <si>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</si>
  <si>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</si>
  <si>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</si>
  <si>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</si>
  <si>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</si>
  <si>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</si>
  <si>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</si>
  <si>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</si>
  <si>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</si>
  <si>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</si>
  <si>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</si>
  <si>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</si>
  <si>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</si>
  <si>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</si>
  <si>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</si>
  <si>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</si>
  <si>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</si>
  <si>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</si>
  <si>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</si>
  <si>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</si>
  <si>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</si>
  <si>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</si>
  <si>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</si>
  <si>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</si>
  <si>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</si>
  <si>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</si>
  <si>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</si>
  <si>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</si>
  <si>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</si>
  <si>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</si>
  <si>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</si>
  <si>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</si>
  <si>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</si>
  <si>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</si>
  <si>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</si>
  <si>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</si>
  <si>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</si>
  <si>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</si>
  <si>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</si>
  <si>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</si>
  <si>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</si>
  <si>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</si>
  <si>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</si>
  <si>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</si>
  <si>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</si>
  <si>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</si>
  <si>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</si>
  <si>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</si>
  <si>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</si>
  <si>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</si>
  <si>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</si>
  <si>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</si>
  <si>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</si>
  <si>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</si>
  <si>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</si>
  <si>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</si>
  <si>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</si>
  <si>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</si>
  <si>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</si>
  <si>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</si>
  <si>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</si>
  <si>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</si>
  <si>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</si>
  <si>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</si>
  <si>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</si>
  <si>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</si>
  <si>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</si>
  <si>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</si>
  <si>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</si>
  <si>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</si>
  <si>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</si>
  <si>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</si>
  <si>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</si>
  <si>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</si>
  <si>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</si>
  <si>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</si>
  <si>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</si>
  <si>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</si>
  <si>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</si>
  <si>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</si>
  <si>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</si>
  <si>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</si>
  <si>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</si>
  <si>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</si>
  <si>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</si>
  <si>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</si>
  <si>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</si>
  <si>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</si>
  <si>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</si>
  <si>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</si>
  <si>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</si>
  <si>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</si>
  <si>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</si>
  <si>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</si>
  <si>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</si>
  <si>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</si>
  <si>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</si>
  <si>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</si>
  <si>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</si>
  <si>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</si>
  <si>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</si>
  <si>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</si>
  <si>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</si>
  <si>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</si>
  <si>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</si>
  <si>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</si>
  <si>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</si>
  <si>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</si>
  <si>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</si>
  <si>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</si>
  <si>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</si>
  <si>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</si>
  <si>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</si>
  <si>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</si>
  <si>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</si>
  <si>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</si>
  <si>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</si>
  <si>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</si>
  <si>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</si>
  <si>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</si>
  <si>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</si>
  <si>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</si>
  <si>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</si>
  <si>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</si>
  <si>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</si>
  <si>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</si>
  <si>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</si>
  <si>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</si>
  <si>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</si>
  <si>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</si>
  <si>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</si>
  <si>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</si>
  <si>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</si>
  <si>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</si>
  <si>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</si>
  <si>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</si>
  <si>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</si>
  <si>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</si>
  <si>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</si>
  <si>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</si>
  <si>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</si>
  <si>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</si>
  <si>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</si>
  <si>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</si>
  <si>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</si>
  <si>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</si>
  <si>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</si>
  <si>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</si>
  <si>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</si>
  <si>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</si>
  <si>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</si>
  <si>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</si>
  <si>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</si>
  <si>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</si>
  <si>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</si>
  <si>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</si>
  <si>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</si>
  <si>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</si>
  <si>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</si>
  <si>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</si>
  <si>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</si>
  <si>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</si>
  <si>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</si>
  <si>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</si>
  <si>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</si>
  <si>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</si>
  <si>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</si>
  <si>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</si>
  <si>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</si>
  <si>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</si>
  <si>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</si>
  <si>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</si>
  <si>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</si>
  <si>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</si>
  <si>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</si>
  <si>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</si>
  <si>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</si>
  <si>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</si>
  <si>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</si>
  <si>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</si>
  <si>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</si>
  <si>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</si>
  <si>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</si>
  <si>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</si>
  <si>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</si>
  <si>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</si>
  <si>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</si>
  <si>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</si>
  <si>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</si>
  <si>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</si>
  <si>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</si>
  <si>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</si>
  <si>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</si>
  <si>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</si>
  <si>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</si>
  <si>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</si>
  <si>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</si>
  <si>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</si>
  <si>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</si>
  <si>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</si>
  <si>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</si>
  <si>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</si>
  <si>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</si>
  <si>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</si>
  <si>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</si>
  <si>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</si>
  <si>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</si>
  <si>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</si>
  <si>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</si>
  <si>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</si>
  <si>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</si>
  <si>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</si>
  <si>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</si>
  <si>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</si>
  <si>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</si>
  <si>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</si>
  <si>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</si>
  <si>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</si>
  <si>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</si>
  <si>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</si>
  <si>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</si>
  <si>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</si>
  <si>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</si>
  <si>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</si>
  <si>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</si>
  <si>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</si>
  <si>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</si>
  <si>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</si>
  <si>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</si>
  <si>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</si>
  <si>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</si>
  <si>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</si>
  <si>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</si>
  <si>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</si>
  <si>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</si>
  <si>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</si>
  <si>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</si>
  <si>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</si>
  <si>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</si>
  <si>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</si>
  <si>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</si>
  <si>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</si>
  <si>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</si>
  <si>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</si>
  <si>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</si>
  <si>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</si>
  <si>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</si>
  <si>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</si>
  <si>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</si>
  <si>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</si>
  <si>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</si>
  <si>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</si>
  <si>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</si>
  <si>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</si>
  <si>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</si>
  <si>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</si>
  <si>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</si>
  <si>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</si>
  <si>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</si>
  <si>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</si>
  <si>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</si>
  <si>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</si>
  <si>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</si>
  <si>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</si>
  <si>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</si>
  <si>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</si>
  <si>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</si>
  <si>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</si>
  <si>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</si>
  <si>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</si>
  <si>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</si>
  <si>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</si>
  <si>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</si>
  <si>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</si>
  <si>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</si>
  <si>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</si>
  <si>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</si>
  <si>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</si>
  <si>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</si>
  <si>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</si>
  <si>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</si>
  <si>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</si>
  <si>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</si>
  <si>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</si>
  <si>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</si>
  <si>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</si>
  <si>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</si>
  <si>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</si>
  <si>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</si>
  <si>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</si>
  <si>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</si>
  <si>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</si>
  <si>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</si>
  <si>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</si>
  <si>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</si>
  <si>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</si>
  <si>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</si>
  <si>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</si>
  <si>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</si>
  <si>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</si>
  <si>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</si>
  <si>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</si>
  <si>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</si>
  <si>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</si>
  <si>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</si>
  <si>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</si>
  <si>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</si>
  <si>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</si>
  <si>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</si>
  <si>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</si>
  <si>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</si>
  <si>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</si>
  <si>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</si>
  <si>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</si>
  <si>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</si>
  <si>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</si>
  <si>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</si>
  <si>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</si>
  <si>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</si>
  <si>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</si>
  <si>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</si>
  <si>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</si>
  <si>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</si>
  <si>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</si>
  <si>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</si>
  <si>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</si>
  <si>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</si>
  <si>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</si>
  <si>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</si>
  <si>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</si>
  <si>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</si>
  <si>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</si>
  <si>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</si>
  <si>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</si>
  <si>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</si>
  <si>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</si>
  <si>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</si>
  <si>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</si>
  <si>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</si>
  <si>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</si>
  <si>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</si>
  <si>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</si>
  <si>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</si>
  <si>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</si>
  <si>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</si>
  <si>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</si>
  <si>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</si>
  <si>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</si>
  <si>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</si>
  <si>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</si>
  <si>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</si>
  <si>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</si>
  <si>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</si>
  <si>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</si>
  <si>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</si>
  <si>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</si>
  <si>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</si>
  <si>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</si>
  <si>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</si>
  <si>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</si>
  <si>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</si>
  <si>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</si>
  <si>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</si>
  <si>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</si>
  <si>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</si>
  <si>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</si>
  <si>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</si>
  <si>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</si>
  <si>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</si>
  <si>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</si>
  <si>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</si>
  <si>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</si>
  <si>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</si>
  <si>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</si>
  <si>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</si>
  <si>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</si>
  <si>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</si>
  <si>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</si>
  <si>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</si>
  <si>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</si>
  <si>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</si>
  <si>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</si>
  <si>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</si>
  <si>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</si>
  <si>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</si>
  <si>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</si>
  <si>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</si>
  <si>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</si>
  <si>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</si>
  <si>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</si>
  <si>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</si>
  <si>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</si>
  <si>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</si>
  <si>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</si>
  <si>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</si>
  <si>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</si>
  <si>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</si>
  <si>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</si>
  <si>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</si>
  <si>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</si>
  <si>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</si>
  <si>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</si>
  <si>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</si>
  <si>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</si>
  <si>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</si>
  <si>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</si>
  <si>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</si>
  <si>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</si>
  <si>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</si>
  <si>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</si>
  <si>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</si>
  <si>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</si>
  <si>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</si>
  <si>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</si>
  <si>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</si>
  <si>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</si>
  <si>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</si>
  <si>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</si>
  <si>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</si>
  <si>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</si>
  <si>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</si>
  <si>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</si>
  <si>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</si>
  <si>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</si>
  <si>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</si>
  <si>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</si>
  <si>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</si>
  <si>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</si>
  <si>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</si>
  <si>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</si>
  <si>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</si>
  <si>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</si>
  <si>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</si>
  <si>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</si>
  <si>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</si>
  <si>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</si>
  <si>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</si>
  <si>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</si>
  <si>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</si>
  <si>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</si>
  <si>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</si>
  <si>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</si>
  <si>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</si>
  <si>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</si>
  <si>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</si>
  <si>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</si>
  <si>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</si>
  <si>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</si>
  <si>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</si>
  <si>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</si>
  <si>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</si>
  <si>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</si>
  <si>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</si>
  <si>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</si>
  <si>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</si>
  <si>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</si>
  <si>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</si>
  <si>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</si>
  <si>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</si>
  <si>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</si>
  <si>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</si>
  <si>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</si>
  <si>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</si>
  <si>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</si>
  <si>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</si>
  <si>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</si>
  <si>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</si>
  <si>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</si>
  <si>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</si>
  <si>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</si>
  <si>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</si>
  <si>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</si>
  <si>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</si>
  <si>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</si>
  <si>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</si>
  <si>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</si>
  <si>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</si>
  <si>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</si>
  <si>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</si>
  <si>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</si>
  <si>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</si>
  <si>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</si>
  <si>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</si>
  <si>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</si>
  <si>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</si>
  <si>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</si>
  <si>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</si>
  <si>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</si>
  <si>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</si>
  <si>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</si>
  <si>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</si>
  <si>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</si>
  <si>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</si>
  <si>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</si>
  <si>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</si>
  <si>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</si>
  <si>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</si>
  <si>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</si>
  <si>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</si>
  <si>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</si>
  <si>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</si>
  <si>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</si>
  <si>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</si>
  <si>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</si>
  <si>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</si>
  <si>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</si>
  <si>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</si>
  <si>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</si>
  <si>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</si>
  <si>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</si>
  <si>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</si>
  <si>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</si>
  <si>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</si>
  <si>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</si>
  <si>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</si>
  <si>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</si>
  <si>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</si>
  <si>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</si>
  <si>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</si>
  <si>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</si>
  <si>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</si>
  <si>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</si>
  <si>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</si>
  <si>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</si>
  <si>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</si>
  <si>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</si>
  <si>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</si>
  <si>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</si>
  <si>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</si>
  <si>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</si>
  <si>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</si>
  <si>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</si>
  <si>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</si>
  <si>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</si>
  <si>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</si>
  <si>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</si>
  <si>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</si>
  <si>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</si>
  <si>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</si>
  <si>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</si>
  <si>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</si>
  <si>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</si>
  <si>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</si>
  <si>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</si>
  <si>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</si>
  <si>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</si>
  <si>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</si>
  <si>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</si>
  <si>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</si>
  <si>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</si>
  <si>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</si>
  <si>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</si>
  <si>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</si>
  <si>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</si>
  <si>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</si>
  <si>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</si>
  <si>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</si>
  <si>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</si>
  <si>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</si>
  <si>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</si>
  <si>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</si>
  <si>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</si>
  <si>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</si>
  <si>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</si>
  <si>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</si>
  <si>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</si>
  <si>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</si>
  <si>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</si>
  <si>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</si>
  <si>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</si>
  <si>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</si>
  <si>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</si>
  <si>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</si>
  <si>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</si>
  <si>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</si>
  <si>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</si>
  <si>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</si>
  <si>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</si>
  <si>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</si>
  <si>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</si>
  <si>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</si>
  <si>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</si>
  <si>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</si>
  <si>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</si>
  <si>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</si>
  <si>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</si>
  <si>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</si>
  <si>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</si>
  <si>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</si>
  <si>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</si>
  <si>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</si>
  <si>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</si>
  <si>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</si>
  <si>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</si>
  <si>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</si>
  <si>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</si>
  <si>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</si>
  <si>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</si>
  <si>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</si>
  <si>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</si>
  <si>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</si>
  <si>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</si>
  <si>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</si>
  <si>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</si>
  <si>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</si>
  <si>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</si>
  <si>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</si>
  <si>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</si>
  <si>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</si>
  <si>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</si>
  <si>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</si>
  <si>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</si>
  <si>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</si>
  <si>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</si>
  <si>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</si>
  <si>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</si>
  <si>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</si>
  <si>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</si>
  <si>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</si>
  <si>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</si>
  <si>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</si>
  <si>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</si>
  <si>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</si>
  <si>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</si>
  <si>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</si>
  <si>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</si>
  <si>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</si>
  <si>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</si>
  <si>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</si>
  <si>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</si>
  <si>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</si>
  <si>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</si>
  <si>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</si>
  <si>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</si>
  <si>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</si>
  <si>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</si>
  <si>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</si>
  <si>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</si>
  <si>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</si>
  <si>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</si>
  <si>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</si>
  <si>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</si>
  <si>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</si>
  <si>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</si>
  <si>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</si>
  <si>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</si>
  <si>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</si>
  <si>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</si>
  <si>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</si>
  <si>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</si>
  <si>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</si>
  <si>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</si>
  <si>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</si>
  <si>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</si>
  <si>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</si>
  <si>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</si>
  <si>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</si>
  <si>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</si>
  <si>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</si>
  <si>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</si>
  <si>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</si>
  <si>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</si>
  <si>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</si>
  <si>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</si>
  <si>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</si>
  <si>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</si>
  <si>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</si>
  <si>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</si>
  <si>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</si>
  <si>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</si>
  <si>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</si>
  <si>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</si>
  <si>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</si>
  <si>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</si>
  <si>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</si>
  <si>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</si>
  <si>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</si>
  <si>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</si>
  <si>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</si>
  <si>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</si>
  <si>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</si>
  <si>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</si>
  <si>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</si>
  <si>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</si>
  <si>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</si>
  <si>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</si>
  <si>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</si>
  <si>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</si>
  <si>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</si>
  <si>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</si>
  <si>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</si>
  <si>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</si>
  <si>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</si>
  <si>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</si>
  <si>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</si>
  <si>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</si>
  <si>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</si>
  <si>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</si>
  <si>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</si>
  <si>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</si>
  <si>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</si>
  <si>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</si>
  <si>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</si>
  <si>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</si>
  <si>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</si>
  <si>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</si>
  <si>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</si>
  <si>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</si>
  <si>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</si>
  <si>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</si>
  <si>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</si>
  <si>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</si>
  <si>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</si>
  <si>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</si>
  <si>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</si>
  <si>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</si>
  <si>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</si>
  <si>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</si>
  <si>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</si>
  <si>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</si>
  <si>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</si>
  <si>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</si>
  <si>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</si>
  <si>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</si>
  <si>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</si>
  <si>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</si>
  <si>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</si>
  <si>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</si>
  <si>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</si>
  <si>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</si>
  <si>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</si>
  <si>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</si>
  <si>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</si>
  <si>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</si>
  <si>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</si>
  <si>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</si>
  <si>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</si>
  <si>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</si>
  <si>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</si>
  <si>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</si>
  <si>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</si>
  <si>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</si>
  <si>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</si>
  <si>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</si>
  <si>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</si>
  <si>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</si>
  <si>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</si>
  <si>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</si>
  <si>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</si>
  <si>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</si>
  <si>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</si>
  <si>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</si>
  <si>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</si>
  <si>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</si>
  <si>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</si>
  <si>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</si>
  <si>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</si>
  <si>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</si>
  <si>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</si>
  <si>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</si>
  <si>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</si>
  <si>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</si>
  <si>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</si>
  <si>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</si>
  <si>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</si>
  <si>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</si>
  <si>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</si>
  <si>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</si>
  <si>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</si>
  <si>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</si>
  <si>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</si>
  <si>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</si>
  <si>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</si>
  <si>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</si>
  <si>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</si>
  <si>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</si>
  <si>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</si>
  <si>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</si>
  <si>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</si>
  <si>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</si>
  <si>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</si>
  <si>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</si>
  <si>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</si>
  <si>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</si>
  <si>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</si>
  <si>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</si>
  <si>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</si>
  <si>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</si>
  <si>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</si>
  <si>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</si>
  <si>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</si>
  <si>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</si>
  <si>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</si>
  <si>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</si>
  <si>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</si>
  <si>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</si>
  <si>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</si>
  <si>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</si>
  <si>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</si>
  <si>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</si>
  <si>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</si>
  <si>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</si>
  <si>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</si>
  <si>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</si>
  <si>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</si>
  <si>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</si>
  <si>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</si>
  <si>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</si>
  <si>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</si>
  <si>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</si>
  <si>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</si>
  <si>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</si>
  <si>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</si>
  <si>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</si>
  <si>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</si>
  <si>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</si>
  <si>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</si>
  <si>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</si>
  <si>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</si>
  <si>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</si>
  <si>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</si>
  <si>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</si>
  <si>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</si>
  <si>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</si>
  <si>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</si>
  <si>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</si>
  <si>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</si>
  <si>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</si>
  <si>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</si>
  <si>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</si>
  <si>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</si>
  <si>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</si>
  <si>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</si>
  <si>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</si>
  <si>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</si>
  <si>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</si>
  <si>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</si>
  <si>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</si>
  <si>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</si>
  <si>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</si>
  <si>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</si>
  <si>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</si>
  <si>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</si>
  <si>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</si>
  <si>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</si>
  <si>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</si>
  <si>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</si>
  <si>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</si>
  <si>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</si>
  <si>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</si>
  <si>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</si>
  <si>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</si>
  <si>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</si>
  <si>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</si>
  <si>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</si>
  <si>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</si>
  <si>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</si>
  <si>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</si>
  <si>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</si>
  <si>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</si>
  <si>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</si>
  <si>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</si>
  <si>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</si>
  <si>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</si>
  <si>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</si>
  <si>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</si>
  <si>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</si>
  <si>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</si>
  <si>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</si>
  <si>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</si>
  <si>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</si>
  <si>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</si>
  <si>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</si>
  <si>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</si>
  <si>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</si>
  <si>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</si>
  <si>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</si>
  <si>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</si>
  <si>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</si>
  <si>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</si>
  <si>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</si>
  <si>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</si>
  <si>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</si>
  <si>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</si>
  <si>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</si>
  <si>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</si>
  <si>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</si>
  <si>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</si>
  <si>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</si>
  <si>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</si>
  <si>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</si>
  <si>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</si>
  <si>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</si>
  <si>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</si>
  <si>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</si>
  <si>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</si>
  <si>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</si>
  <si>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</si>
  <si>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</si>
  <si>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</si>
  <si>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</si>
  <si>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</si>
  <si>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</si>
  <si>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</si>
  <si>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</si>
  <si>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</si>
  <si>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</si>
  <si>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</si>
  <si>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</si>
  <si>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</si>
  <si>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</si>
  <si>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</si>
  <si>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</si>
  <si>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</si>
  <si>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</si>
  <si>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</si>
  <si>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</si>
  <si>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</si>
  <si>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</si>
  <si>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</si>
  <si>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</si>
  <si>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</si>
  <si>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</si>
  <si>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</si>
  <si>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</si>
  <si>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</si>
  <si>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</si>
  <si>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</si>
  <si>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</si>
  <si>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</si>
  <si>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</si>
  <si>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</si>
  <si>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</si>
  <si>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</si>
  <si>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</si>
  <si>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</si>
  <si>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</si>
  <si>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</si>
  <si>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</si>
  <si>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</si>
  <si>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</si>
  <si>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</si>
  <si>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</si>
  <si>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</si>
  <si>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</si>
  <si>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</si>
  <si>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</si>
  <si>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</si>
  <si>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</si>
  <si>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</si>
  <si>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</si>
  <si>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</si>
  <si>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</si>
  <si>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</si>
  <si>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</si>
  <si>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</si>
  <si>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</si>
  <si>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</si>
  <si>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</si>
  <si>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</si>
  <si>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</si>
  <si>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</si>
  <si>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</si>
  <si>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</si>
  <si>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</si>
  <si>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</si>
  <si>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</si>
  <si>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</si>
  <si>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</si>
  <si>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</si>
  <si>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</si>
  <si>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</si>
  <si>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</si>
  <si>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</si>
  <si>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</si>
  <si>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</si>
  <si>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</si>
  <si>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</si>
  <si>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</si>
  <si>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</si>
  <si>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</si>
  <si>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</si>
  <si>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</si>
  <si>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</si>
  <si>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</si>
  <si>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</si>
  <si>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</si>
  <si>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</si>
  <si>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</si>
  <si>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</si>
  <si>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</si>
  <si>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</si>
  <si>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</si>
  <si>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</si>
  <si>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</si>
  <si>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</si>
  <si>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</si>
  <si>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</si>
  <si>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</si>
  <si>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</si>
  <si>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</si>
  <si>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</si>
  <si>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</si>
  <si>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</si>
  <si>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</si>
  <si>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</si>
  <si>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</si>
  <si>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</si>
  <si>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</si>
  <si>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</si>
  <si>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</si>
  <si>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</si>
  <si>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</si>
  <si>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</si>
  <si>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</si>
  <si>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</si>
  <si>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</si>
  <si>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</si>
  <si>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</si>
  <si>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</si>
  <si>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</si>
  <si>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</si>
  <si>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</si>
  <si>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</si>
  <si>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</si>
  <si>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</si>
  <si>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</si>
  <si>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</si>
  <si>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</si>
  <si>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</si>
  <si>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</si>
  <si>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</si>
  <si>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</si>
  <si>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</si>
  <si>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</si>
  <si>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</si>
  <si>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</si>
  <si>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</si>
  <si>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</si>
  <si>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</si>
  <si>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</si>
  <si>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</si>
  <si>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</si>
  <si>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</si>
  <si>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</si>
  <si>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</si>
  <si>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</si>
  <si>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</si>
  <si>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</si>
  <si>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</si>
  <si>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</si>
  <si>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</si>
  <si>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</si>
  <si>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</si>
  <si>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</si>
  <si>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</si>
  <si>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</si>
  <si>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</si>
  <si>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</si>
  <si>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</si>
  <si>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</si>
  <si>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</si>
  <si>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</si>
  <si>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</si>
  <si>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</si>
  <si>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</si>
  <si>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</si>
  <si>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</si>
  <si>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</si>
  <si>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</si>
  <si>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</si>
  <si>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</si>
  <si>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</si>
  <si>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</si>
  <si>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</si>
  <si>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</si>
  <si>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</si>
  <si>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</si>
  <si>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</si>
  <si>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</si>
  <si>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</si>
  <si>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</si>
  <si>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</si>
  <si>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</si>
  <si>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</si>
  <si>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</si>
  <si>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</si>
  <si>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</si>
  <si>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</si>
  <si>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</si>
  <si>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</si>
  <si>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</si>
  <si>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</si>
  <si>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</si>
  <si>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</si>
  <si>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</si>
  <si>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</si>
  <si>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</si>
  <si>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</si>
  <si>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</si>
  <si>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</si>
  <si>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</si>
  <si>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</si>
  <si>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</si>
  <si>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</si>
  <si>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</si>
  <si>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</si>
  <si>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</si>
  <si>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</si>
  <si>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</si>
  <si>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</si>
  <si>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</si>
  <si>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</si>
  <si>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</si>
  <si>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</si>
  <si>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</si>
  <si>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</si>
  <si>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</si>
  <si>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</si>
  <si>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</si>
  <si>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</si>
  <si>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</si>
  <si>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</si>
  <si>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</si>
  <si>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</si>
  <si>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</si>
  <si>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</si>
  <si>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</si>
  <si>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</si>
  <si>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</si>
  <si>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</si>
  <si>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</si>
  <si>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</si>
  <si>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</si>
  <si>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</si>
  <si>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</si>
  <si>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</si>
  <si>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</si>
  <si>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</si>
  <si>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</si>
  <si>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</si>
  <si>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</si>
  <si>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</si>
  <si>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</si>
  <si>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</si>
  <si>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</si>
  <si>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</si>
  <si>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</si>
  <si>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</si>
  <si>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</si>
  <si>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</si>
  <si>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</si>
  <si>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</si>
  <si>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</si>
  <si>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</si>
  <si>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</si>
  <si>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</si>
  <si>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</si>
  <si>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</si>
  <si>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</si>
  <si>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</si>
  <si>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</si>
  <si>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</si>
  <si>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</si>
  <si>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</si>
  <si>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</si>
  <si>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</si>
  <si>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</si>
  <si>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</si>
  <si>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</si>
  <si>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</si>
  <si>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</si>
  <si>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</si>
  <si>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</si>
  <si>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</si>
  <si>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</si>
  <si>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</si>
  <si>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</si>
  <si>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</si>
  <si>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</si>
  <si>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</si>
  <si>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</si>
  <si>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</si>
  <si>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</si>
  <si>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</si>
  <si>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</si>
  <si>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</si>
  <si>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</si>
  <si>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</si>
  <si>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</si>
  <si>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</si>
  <si>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</si>
  <si>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</si>
  <si>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</si>
  <si>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</si>
  <si>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</si>
  <si>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</si>
  <si>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</si>
  <si>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</si>
  <si>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</si>
  <si>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</si>
  <si>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</si>
  <si>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</si>
  <si>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</si>
  <si>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</si>
  <si>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</si>
  <si>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</si>
  <si>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</si>
  <si>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</si>
  <si>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</si>
  <si>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</si>
  <si>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</si>
  <si>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</si>
  <si>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</si>
  <si>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</si>
  <si>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</si>
  <si>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</si>
  <si>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</si>
  <si>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</si>
  <si>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</si>
  <si>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</si>
  <si>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</si>
  <si>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</si>
  <si>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</si>
  <si>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</si>
  <si>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</si>
  <si>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</si>
  <si>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</si>
  <si>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</si>
  <si>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</si>
  <si>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</si>
  <si>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</si>
  <si>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</si>
  <si>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</si>
  <si>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</si>
  <si>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</si>
  <si>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</si>
  <si>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</si>
  <si>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</si>
  <si>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</si>
  <si>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</si>
  <si>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</si>
  <si>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</si>
  <si>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</si>
  <si>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</si>
  <si>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</si>
  <si>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</si>
  <si>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</si>
  <si>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</si>
  <si>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</si>
  <si>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</si>
  <si>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</si>
  <si>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</si>
  <si>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</si>
  <si>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</si>
  <si>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</si>
  <si>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</si>
  <si>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</si>
  <si>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</si>
  <si>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</si>
  <si>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</si>
  <si>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</si>
  <si>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</si>
  <si>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</si>
  <si>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</si>
  <si>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</si>
  <si>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</si>
  <si>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</si>
  <si>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</si>
  <si>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</si>
  <si>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</si>
  <si>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</si>
  <si>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</si>
  <si>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</si>
  <si>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</si>
  <si>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</si>
  <si>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</si>
  <si>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</si>
  <si>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</si>
  <si>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</si>
  <si>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</si>
  <si>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</si>
  <si>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</si>
  <si>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</si>
  <si>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</si>
  <si>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</si>
  <si>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</si>
  <si>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</si>
  <si>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</si>
  <si>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</si>
  <si>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</si>
  <si>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</si>
  <si>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</si>
  <si>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</si>
  <si>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</si>
  <si>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</si>
  <si>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</si>
  <si>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</si>
  <si>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</si>
  <si>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</si>
  <si>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</si>
  <si>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</si>
  <si>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</si>
  <si>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</si>
  <si>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</si>
  <si>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</si>
  <si>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</si>
  <si>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</si>
  <si>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</si>
  <si>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</si>
  <si>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</si>
  <si>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</si>
  <si>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</si>
  <si>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</si>
  <si>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</si>
  <si>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</si>
  <si>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</si>
  <si>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</si>
  <si>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</si>
  <si>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</si>
  <si>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</si>
  <si>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</si>
  <si>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</si>
  <si>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</si>
  <si>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</si>
  <si>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</si>
  <si>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</si>
  <si>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</si>
  <si>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</si>
  <si>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</si>
  <si>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</si>
  <si>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</si>
  <si>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</si>
  <si>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</si>
  <si>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</si>
  <si>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</si>
  <si>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</si>
  <si>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</si>
  <si>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</si>
  <si>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</si>
  <si>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</si>
  <si>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</si>
  <si>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</si>
  <si>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</si>
  <si>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</si>
  <si>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</si>
  <si>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</si>
  <si>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</si>
  <si>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</si>
  <si>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</si>
  <si>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</si>
  <si>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</si>
  <si>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</si>
  <si>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</si>
  <si>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</si>
  <si>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</si>
  <si>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</si>
  <si>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</si>
  <si>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</si>
  <si>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</si>
  <si>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</si>
  <si>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</si>
  <si>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</si>
  <si>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</si>
  <si>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</si>
  <si>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</si>
  <si>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</si>
  <si>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</si>
  <si>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</si>
  <si>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</si>
  <si>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</si>
  <si>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</si>
  <si>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</si>
  <si>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</si>
  <si>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</si>
  <si>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</si>
  <si>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</si>
  <si>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</si>
  <si>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</si>
  <si>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</si>
  <si>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</si>
  <si>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</si>
  <si>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</si>
  <si>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</si>
  <si>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</si>
  <si>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</si>
  <si>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</si>
  <si>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</si>
  <si>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</si>
  <si>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</si>
  <si>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</si>
  <si>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</si>
  <si>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</si>
  <si>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</si>
  <si>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</si>
  <si>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</si>
  <si>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</si>
  <si>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</si>
  <si>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</si>
  <si>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</si>
  <si>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</si>
  <si>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</si>
  <si>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</si>
  <si>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</si>
  <si>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</si>
  <si>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</si>
  <si>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</si>
  <si>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</si>
  <si>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</si>
  <si>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</si>
  <si>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</si>
  <si>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</si>
  <si>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</si>
  <si>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</si>
  <si>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</si>
  <si>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</si>
  <si>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</si>
  <si>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</si>
  <si>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</si>
  <si>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</si>
  <si>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</si>
  <si>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</si>
  <si>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</si>
  <si>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</si>
  <si>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</si>
  <si>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</si>
  <si>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</si>
  <si>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</si>
  <si>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</si>
  <si>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</si>
  <si>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</si>
  <si>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</si>
  <si>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</si>
  <si>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</si>
  <si>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</si>
  <si>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</si>
  <si>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</si>
  <si>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</si>
  <si>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</si>
  <si>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</si>
  <si>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</si>
  <si>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</si>
  <si>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</si>
  <si>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</si>
  <si>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</si>
  <si>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</si>
  <si>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</si>
  <si>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</si>
  <si>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</si>
  <si>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</si>
  <si>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</si>
  <si>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</si>
  <si>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</si>
  <si>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</si>
  <si>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</si>
  <si>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</si>
  <si>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</si>
  <si>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</si>
  <si>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</si>
  <si>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</si>
  <si>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</si>
  <si>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</si>
  <si>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</si>
  <si>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</si>
  <si>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</si>
  <si>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</si>
  <si>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</si>
  <si>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</si>
  <si>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</si>
  <si>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</si>
  <si>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</si>
  <si>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</si>
  <si>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</si>
  <si>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</si>
  <si>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</si>
  <si>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</si>
  <si>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</si>
  <si>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</si>
  <si>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</si>
  <si>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</si>
  <si>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</si>
  <si>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</si>
  <si>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</si>
  <si>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</si>
  <si>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</si>
  <si>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</si>
  <si>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</si>
  <si>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</si>
  <si>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</si>
  <si>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</si>
  <si>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</si>
  <si>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</si>
  <si>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</si>
  <si>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</si>
  <si>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</si>
  <si>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</si>
  <si>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</si>
  <si>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</si>
  <si>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</si>
  <si>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</si>
  <si>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</si>
  <si>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</si>
  <si>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</si>
  <si>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</si>
  <si>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</si>
  <si>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</si>
  <si>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</si>
  <si>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</si>
  <si>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</si>
  <si>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</si>
  <si>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</si>
  <si>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</si>
  <si>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</si>
  <si>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</si>
  <si>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</si>
  <si>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</si>
  <si>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</si>
  <si>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</si>
  <si>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</si>
  <si>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</si>
  <si>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</si>
  <si>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</si>
  <si>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</si>
  <si>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</si>
  <si>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</si>
  <si>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</si>
  <si>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</si>
  <si>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</si>
  <si>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</si>
  <si>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</si>
  <si>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</si>
  <si>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</si>
  <si>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</si>
  <si>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</si>
  <si>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</si>
  <si>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</si>
  <si>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</si>
  <si>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</si>
  <si>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</si>
  <si>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</si>
  <si>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</si>
  <si>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</si>
  <si>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</si>
  <si>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</si>
  <si>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</si>
  <si>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</si>
  <si>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</si>
  <si>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</si>
  <si>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</si>
  <si>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</si>
  <si>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</si>
  <si>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</si>
  <si>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</si>
  <si>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</si>
  <si>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</si>
  <si>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</si>
  <si>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</si>
  <si>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</si>
  <si>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</si>
  <si>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</si>
  <si>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</si>
  <si>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</si>
  <si>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</si>
  <si>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</si>
  <si>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</si>
  <si>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</si>
  <si>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</si>
  <si>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</si>
  <si>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</si>
  <si>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</si>
  <si>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</si>
  <si>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</si>
  <si>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</si>
  <si>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</si>
  <si>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</si>
  <si>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</si>
  <si>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</si>
  <si>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</si>
  <si>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</si>
  <si>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</si>
  <si>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</si>
  <si>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</si>
  <si>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</si>
  <si>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</si>
  <si>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</si>
  <si>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</si>
  <si>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</si>
  <si>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</si>
  <si>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</si>
  <si>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</si>
  <si>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</si>
  <si>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</si>
  <si>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</si>
  <si>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</si>
  <si>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</si>
  <si>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</si>
  <si>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</si>
  <si>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</si>
  <si>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</si>
  <si>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</si>
  <si>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</si>
  <si>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</si>
  <si>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</si>
  <si>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</si>
  <si>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</si>
  <si>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</si>
  <si>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</si>
  <si>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</si>
  <si>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</si>
  <si>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</si>
  <si>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</si>
  <si>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</si>
  <si>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</si>
  <si>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</si>
  <si>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</si>
  <si>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</si>
  <si>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</si>
  <si>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</si>
  <si>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</si>
  <si>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</si>
  <si>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</si>
  <si>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</si>
  <si>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</si>
  <si>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</si>
  <si>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</si>
  <si>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</si>
  <si>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</si>
  <si>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</si>
  <si>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</si>
  <si>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</si>
  <si>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</si>
  <si>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</si>
  <si>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</si>
  <si>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</si>
  <si>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</si>
  <si>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</si>
  <si>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</si>
  <si>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</si>
  <si>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</si>
  <si>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</si>
  <si>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</si>
  <si>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</si>
  <si>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</si>
  <si>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</si>
  <si>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</si>
  <si>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</si>
  <si>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</si>
  <si>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</si>
  <si>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</si>
  <si>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</si>
  <si>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</si>
  <si>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</si>
  <si>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</si>
  <si>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</si>
  <si>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</si>
  <si>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</si>
  <si>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</si>
  <si>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</si>
  <si>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</si>
  <si>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</si>
  <si>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</si>
  <si>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</si>
  <si>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</si>
  <si>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</si>
  <si>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</si>
  <si>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</si>
  <si>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</si>
  <si>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</si>
  <si>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</si>
  <si>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</si>
  <si>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</si>
  <si>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</si>
  <si>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</si>
  <si>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</si>
  <si>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</si>
  <si>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</si>
  <si>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</si>
  <si>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</si>
  <si>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</si>
  <si>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</si>
  <si>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</si>
  <si>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</si>
  <si>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</si>
  <si>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</si>
  <si>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</si>
  <si>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</si>
  <si>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</si>
  <si>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</si>
  <si>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</si>
  <si>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</si>
  <si>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</si>
  <si>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</si>
  <si>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</si>
  <si>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</si>
  <si>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</si>
  <si>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</si>
  <si>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</si>
  <si>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</si>
  <si>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</si>
  <si>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</si>
  <si>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</si>
  <si>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</si>
  <si>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</si>
  <si>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</si>
  <si>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</si>
  <si>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</si>
  <si>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</si>
  <si>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</si>
  <si>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</si>
  <si>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</si>
  <si>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</si>
  <si>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</si>
  <si>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</si>
  <si>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</si>
  <si>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</si>
  <si>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</si>
  <si>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</si>
  <si>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</si>
  <si>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</si>
  <si>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</si>
  <si>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</si>
  <si>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</si>
  <si>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</si>
  <si>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</si>
  <si>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</si>
  <si>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</si>
  <si>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</si>
  <si>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</si>
  <si>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</si>
  <si>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</si>
  <si>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</si>
  <si>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</si>
  <si>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</si>
  <si>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</si>
  <si>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</si>
  <si>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</si>
  <si>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</si>
  <si>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</si>
  <si>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</si>
  <si>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</si>
  <si>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</si>
  <si>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</si>
  <si>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</si>
  <si>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</si>
  <si>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</si>
  <si>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</si>
  <si>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</si>
  <si>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</si>
  <si>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</si>
  <si>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</si>
  <si>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</si>
  <si>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</si>
  <si>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</si>
  <si>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</si>
  <si>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</si>
  <si>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</si>
  <si>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</si>
  <si>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</si>
  <si>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</si>
  <si>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</si>
  <si>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</si>
  <si>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</si>
  <si>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</si>
  <si>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</si>
  <si>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</si>
  <si>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</si>
  <si>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</si>
  <si>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</si>
  <si>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</si>
  <si>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</si>
  <si>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</si>
  <si>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</si>
  <si>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</si>
  <si>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</si>
  <si>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</si>
  <si>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</si>
  <si>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</si>
  <si>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</si>
  <si>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</si>
  <si>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</si>
  <si>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</si>
  <si>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</si>
  <si>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</si>
  <si>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</si>
  <si>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</si>
  <si>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</si>
  <si>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</si>
  <si>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</si>
  <si>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</si>
  <si>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</si>
  <si>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</si>
  <si>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</si>
  <si>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</si>
  <si>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</si>
  <si>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</si>
  <si>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</si>
  <si>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</si>
  <si>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</si>
  <si>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</si>
  <si>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</si>
  <si>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</si>
  <si>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</si>
  <si>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</si>
  <si>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</si>
  <si>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</si>
  <si>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</si>
  <si>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</si>
  <si>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</si>
  <si>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</si>
  <si>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</si>
  <si>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</si>
  <si>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</si>
  <si>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</si>
  <si>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</si>
  <si>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</si>
  <si>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</si>
  <si>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</si>
  <si>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</si>
  <si>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</si>
  <si>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</si>
  <si>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</si>
  <si>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</si>
  <si>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</si>
  <si>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</si>
  <si>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</si>
  <si>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</si>
  <si>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</si>
  <si>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</si>
  <si>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</si>
  <si>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</si>
  <si>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</si>
  <si>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</si>
  <si>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</si>
  <si>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</si>
  <si>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</si>
  <si>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</si>
  <si>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</si>
  <si>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</si>
  <si>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</si>
  <si>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</si>
  <si>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</si>
  <si>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</si>
  <si>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</si>
  <si>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</si>
  <si>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</si>
  <si>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</si>
  <si>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</si>
  <si>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</si>
  <si>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</si>
  <si>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</si>
  <si>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</si>
  <si>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</si>
  <si>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</si>
  <si>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</si>
  <si>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</si>
  <si>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</si>
  <si>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</si>
  <si>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</si>
  <si>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</si>
  <si>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</si>
  <si>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</si>
  <si>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</si>
  <si>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</si>
  <si>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</si>
  <si>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</si>
  <si>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</si>
  <si>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</si>
  <si>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</si>
  <si>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</si>
  <si>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</si>
  <si>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</si>
  <si>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</si>
  <si>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</si>
  <si>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</si>
  <si>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</si>
  <si>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</si>
  <si>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</si>
  <si>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</si>
  <si>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</si>
  <si>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</si>
  <si>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</si>
  <si>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</si>
  <si>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</si>
  <si>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</si>
  <si>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</si>
  <si>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</si>
  <si>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</si>
  <si>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</si>
  <si>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</si>
  <si>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</si>
  <si>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</si>
  <si>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</si>
  <si>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</si>
  <si>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</si>
  <si>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</si>
  <si>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</si>
  <si>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</si>
  <si>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</si>
  <si>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</si>
  <si>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</si>
  <si>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</si>
  <si>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</si>
  <si>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</si>
  <si>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</si>
  <si>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</si>
  <si>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</si>
  <si>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</si>
  <si>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</si>
  <si>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</si>
  <si>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</si>
  <si>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</si>
  <si>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</si>
  <si>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</si>
  <si>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</si>
  <si>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</si>
  <si>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</si>
  <si>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</si>
  <si>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</si>
  <si>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</si>
  <si>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</si>
  <si>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</si>
  <si>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</si>
  <si>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</si>
  <si>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</si>
  <si>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</si>
  <si>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</si>
  <si>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</si>
  <si>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</si>
  <si>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</si>
  <si>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</si>
  <si>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</si>
  <si>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</si>
  <si>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</si>
  <si>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</si>
  <si>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</si>
  <si>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</si>
  <si>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</si>
  <si>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</si>
  <si>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</si>
  <si>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</si>
  <si>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</si>
  <si>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</si>
  <si>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</si>
  <si>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</si>
  <si>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</si>
  <si>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</si>
  <si>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</si>
  <si>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</si>
  <si>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</si>
  <si>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</si>
  <si>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</si>
  <si>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</si>
  <si>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</si>
  <si>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</si>
  <si>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</si>
  <si>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</si>
  <si>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</si>
  <si>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</si>
  <si>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</si>
  <si>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</si>
  <si>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</si>
  <si>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</si>
  <si>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</si>
  <si>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</si>
  <si>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</si>
  <si>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</si>
  <si>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</si>
  <si>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</si>
  <si>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</si>
  <si>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</si>
  <si>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</si>
  <si>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</si>
  <si>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</si>
  <si>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</si>
  <si>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</si>
  <si>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</si>
  <si>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</si>
  <si>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</si>
  <si>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</si>
  <si>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</si>
  <si>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</si>
  <si>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</si>
  <si>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</si>
  <si>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</si>
  <si>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</si>
  <si>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</si>
  <si>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</si>
  <si>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</si>
  <si>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</si>
  <si>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</si>
  <si>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</si>
  <si>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</si>
  <si>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</si>
  <si>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</si>
  <si>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</si>
  <si>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</si>
  <si>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</si>
  <si>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</si>
  <si>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</si>
  <si>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</si>
  <si>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</si>
  <si>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</si>
  <si>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</si>
  <si>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</si>
  <si>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</si>
  <si>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</si>
  <si>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</si>
  <si>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</si>
  <si>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</si>
  <si>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</si>
  <si>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</si>
  <si>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</si>
  <si>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</si>
  <si>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</si>
  <si>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</si>
  <si>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</si>
  <si>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</si>
  <si>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</si>
  <si>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</si>
  <si>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</si>
  <si>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</si>
  <si>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</si>
  <si>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</si>
  <si>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</si>
  <si>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</si>
  <si>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</si>
  <si>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</si>
  <si>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</si>
  <si>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</si>
  <si>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</si>
  <si>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</si>
  <si>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</si>
  <si>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</si>
  <si>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</si>
  <si>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</si>
  <si>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</si>
  <si>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</si>
  <si>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</si>
  <si>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</si>
  <si>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</si>
  <si>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</si>
  <si>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</si>
  <si>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</si>
  <si>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</si>
  <si>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</si>
  <si>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</si>
  <si>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</si>
  <si>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</si>
  <si>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</si>
  <si>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</si>
  <si>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</si>
  <si>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</si>
  <si>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</si>
  <si>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</si>
  <si>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</si>
  <si>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</si>
  <si>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</si>
  <si>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</si>
  <si>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</si>
  <si>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</si>
  <si>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</si>
  <si>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</si>
  <si>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</si>
  <si>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</si>
  <si>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</si>
  <si>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</si>
  <si>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</si>
  <si>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</si>
  <si>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</si>
  <si>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</si>
  <si>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</si>
  <si>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</si>
  <si>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</si>
  <si>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</si>
  <si>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</si>
  <si>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</si>
  <si>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</si>
  <si>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</si>
  <si>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</si>
  <si>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</si>
  <si>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</si>
  <si>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</si>
  <si>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</si>
  <si>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</si>
  <si>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</si>
  <si>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</si>
  <si>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</si>
  <si>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</si>
  <si>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</si>
  <si>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</si>
  <si>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</si>
  <si>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</si>
  <si>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</si>
  <si>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</si>
  <si>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</si>
  <si>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</si>
  <si>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</si>
  <si>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</si>
  <si>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</si>
  <si>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</si>
  <si>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</si>
  <si>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</si>
  <si>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</si>
  <si>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</si>
  <si>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</si>
  <si>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</si>
  <si>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</si>
  <si>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</si>
  <si>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</si>
  <si>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</si>
  <si>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</si>
  <si>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</si>
  <si>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</si>
  <si>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</si>
  <si>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</si>
  <si>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</si>
  <si>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</si>
  <si>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</si>
  <si>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</si>
  <si>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</si>
  <si>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</si>
  <si>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</si>
  <si>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</si>
  <si>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</si>
  <si>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</si>
  <si>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</si>
  <si>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</si>
  <si>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</si>
  <si>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</si>
  <si>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</si>
  <si>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</si>
  <si>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</si>
  <si>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</si>
  <si>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</si>
  <si>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</si>
  <si>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</si>
  <si>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</si>
  <si>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</si>
  <si>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</si>
  <si>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</si>
  <si>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</si>
  <si>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</si>
  <si>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</si>
  <si>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</si>
  <si>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</si>
  <si>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</si>
  <si>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</si>
  <si>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</si>
  <si>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</si>
  <si>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</si>
  <si>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</si>
  <si>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</si>
  <si>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</si>
  <si>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</si>
  <si>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</si>
  <si>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</si>
  <si>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</si>
  <si>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</si>
  <si>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</si>
  <si>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</si>
  <si>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</si>
  <si>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</si>
  <si>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</si>
  <si>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</si>
  <si>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</si>
  <si>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</si>
  <si>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</si>
  <si>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</si>
  <si>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</si>
  <si>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</si>
  <si>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</si>
  <si>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</si>
  <si>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</si>
  <si>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</si>
  <si>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</si>
  <si>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</si>
  <si>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</si>
  <si>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</si>
  <si>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</si>
  <si>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</si>
  <si>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</si>
  <si>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</si>
  <si>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</si>
  <si>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</si>
  <si>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</si>
  <si>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</si>
  <si>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</si>
  <si>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</si>
  <si>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</si>
  <si>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</si>
  <si>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</si>
  <si>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</si>
  <si>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</si>
  <si>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</si>
  <si>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</si>
  <si>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</si>
  <si>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</si>
  <si>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</si>
  <si>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</si>
  <si>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</si>
  <si>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</si>
  <si>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</si>
  <si>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</si>
  <si>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</si>
  <si>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</si>
  <si>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</si>
  <si>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</si>
  <si>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</si>
  <si>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</si>
  <si>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</si>
  <si>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</si>
  <si>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</si>
  <si>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</si>
  <si>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</si>
  <si>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</si>
  <si>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</si>
  <si>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</si>
  <si>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</si>
  <si>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</si>
  <si>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</si>
  <si>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</si>
  <si>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</si>
  <si>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</si>
  <si>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</si>
  <si>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</si>
  <si>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</si>
  <si>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</si>
  <si>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</si>
  <si>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</si>
  <si>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</si>
  <si>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</si>
  <si>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</si>
  <si>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</si>
  <si>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</si>
  <si>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</si>
  <si>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</si>
  <si>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</si>
  <si>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</si>
  <si>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</si>
  <si>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</si>
  <si>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</si>
  <si>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</si>
  <si>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</si>
  <si>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</si>
  <si>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</si>
  <si>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</si>
  <si>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</si>
  <si>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</si>
  <si>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</si>
  <si>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</si>
  <si>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</si>
  <si>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</si>
  <si>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</si>
  <si>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</si>
  <si>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</si>
  <si>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</si>
  <si>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</si>
  <si>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</si>
  <si>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</si>
  <si>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</si>
  <si>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</si>
  <si>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</si>
  <si>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</si>
  <si>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</si>
  <si>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</si>
  <si>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</si>
  <si>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</si>
  <si>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</si>
  <si>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</si>
  <si>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</si>
  <si>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</si>
  <si>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</si>
  <si>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</si>
  <si>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</si>
  <si>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</si>
  <si>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</si>
  <si>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</si>
  <si>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</si>
  <si>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</si>
  <si>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</si>
  <si>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</si>
  <si>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</si>
  <si>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</si>
  <si>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</si>
  <si>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</si>
  <si>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</si>
  <si>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</si>
  <si>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</si>
  <si>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</si>
  <si>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</si>
  <si>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</si>
  <si>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</si>
  <si>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</si>
  <si>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</si>
  <si>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</si>
  <si>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</si>
  <si>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</si>
  <si>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</si>
  <si>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</si>
  <si>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</si>
  <si>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</si>
  <si>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</si>
  <si>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</si>
  <si>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</si>
  <si>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</si>
  <si>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</si>
  <si>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</si>
  <si>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</si>
  <si>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</si>
  <si>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</si>
  <si>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</si>
  <si>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</si>
  <si>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</si>
  <si>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</si>
  <si>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</si>
  <si>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</si>
  <si>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</si>
  <si>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</si>
  <si>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</si>
  <si>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</si>
  <si>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</si>
  <si>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</si>
  <si>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</si>
  <si>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</si>
  <si>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</si>
  <si>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</si>
  <si>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</si>
  <si>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</si>
  <si>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</si>
  <si>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</si>
  <si>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</si>
  <si>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</si>
  <si>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</si>
  <si>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</si>
  <si>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</si>
  <si>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</si>
  <si>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</si>
  <si>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</si>
  <si>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</si>
  <si>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</si>
  <si>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</si>
  <si>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</si>
  <si>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</si>
  <si>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</si>
  <si>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</si>
  <si>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</si>
  <si>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</si>
  <si>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</si>
  <si>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</si>
  <si>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</si>
  <si>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</si>
  <si>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</si>
  <si>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</si>
  <si>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</si>
  <si>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</si>
  <si>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</si>
  <si>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</si>
  <si>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</si>
  <si>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</si>
  <si>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</si>
  <si>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</si>
  <si>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</si>
  <si>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</si>
  <si>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</si>
  <si>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</si>
  <si>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</si>
  <si>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</si>
  <si>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</si>
  <si>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</si>
  <si>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</si>
  <si>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</si>
  <si>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</si>
  <si>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</si>
  <si>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</si>
  <si>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</si>
  <si>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</si>
  <si>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</si>
  <si>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</si>
  <si>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</si>
  <si>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</si>
  <si>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</si>
  <si>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</si>
  <si>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</si>
  <si>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</si>
  <si>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</si>
  <si>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</si>
  <si>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</si>
  <si>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</si>
  <si>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</si>
  <si>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</si>
  <si>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</si>
  <si>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</si>
  <si>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</si>
  <si>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</si>
  <si>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</si>
  <si>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</si>
  <si>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</si>
  <si>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</si>
  <si>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</si>
  <si>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</si>
  <si>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</si>
  <si>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</si>
  <si>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</si>
  <si>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</si>
  <si>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</si>
  <si>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</si>
  <si>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</si>
  <si>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</si>
  <si>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</si>
  <si>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</si>
  <si>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</si>
  <si>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</si>
  <si>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</si>
  <si>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</si>
  <si>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</si>
  <si>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</si>
  <si>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</si>
  <si>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</si>
  <si>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</si>
  <si>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</si>
  <si>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</si>
  <si>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</si>
  <si>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</si>
  <si>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</si>
  <si>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</si>
  <si>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</si>
  <si>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</si>
  <si>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</si>
  <si>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</si>
  <si>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</si>
  <si>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</si>
  <si>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</si>
  <si>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</si>
  <si>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</si>
  <si>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</si>
  <si>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</si>
  <si>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</si>
  <si>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</si>
  <si>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</si>
  <si>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</si>
  <si>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</si>
  <si>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</si>
  <si>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</si>
  <si>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</si>
  <si>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</si>
  <si>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</si>
  <si>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</si>
  <si>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</si>
  <si>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</si>
  <si>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</si>
  <si>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</si>
  <si>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</si>
  <si>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</si>
  <si>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</si>
  <si>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</si>
  <si>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</si>
  <si>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</si>
  <si>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</si>
  <si>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</si>
  <si>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</si>
  <si>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</si>
  <si>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</si>
  <si>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</si>
  <si>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</si>
  <si>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</si>
  <si>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</si>
  <si>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</si>
  <si>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</si>
  <si>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</si>
  <si>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</si>
  <si>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</si>
  <si>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</si>
  <si>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</si>
  <si>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</si>
  <si>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</si>
  <si>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</si>
  <si>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</si>
  <si>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</si>
  <si>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</si>
  <si>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</si>
  <si>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</si>
  <si>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</si>
  <si>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</si>
  <si>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</si>
  <si>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</si>
  <si>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</si>
  <si>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</si>
  <si>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</si>
  <si>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</si>
  <si>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</si>
  <si>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</si>
  <si>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</si>
  <si>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</si>
  <si>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</si>
  <si>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</si>
  <si>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</si>
  <si>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</si>
  <si>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</si>
  <si>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</si>
  <si>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</si>
  <si>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</si>
  <si>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</si>
  <si>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</si>
  <si>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</si>
  <si>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</si>
  <si>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</si>
  <si>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</si>
  <si>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</si>
  <si>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</si>
  <si>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</si>
  <si>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</si>
  <si>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</si>
  <si>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</si>
  <si>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</si>
  <si>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</si>
  <si>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</si>
  <si>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</si>
  <si>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</si>
  <si>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</si>
  <si>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</si>
  <si>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</si>
  <si>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</si>
  <si>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</si>
  <si>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</si>
  <si>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</si>
  <si>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</si>
  <si>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</si>
  <si>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</si>
  <si>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</si>
  <si>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</si>
  <si>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</si>
  <si>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</si>
  <si>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</si>
  <si>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</si>
  <si>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</si>
  <si>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</si>
  <si>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</si>
  <si>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</si>
  <si>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</si>
  <si>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</si>
  <si>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</si>
  <si>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</si>
  <si>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</si>
  <si>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</si>
  <si>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</si>
  <si>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</si>
  <si>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</si>
  <si>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</si>
  <si>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</si>
  <si>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</si>
  <si>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</si>
  <si>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</si>
  <si>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</si>
  <si>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</si>
  <si>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</si>
  <si>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</si>
  <si>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</si>
  <si>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</si>
  <si>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</si>
  <si>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</si>
  <si>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</si>
  <si>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</si>
  <si>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</si>
  <si>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</si>
  <si>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</si>
  <si>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</si>
  <si>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</si>
  <si>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</si>
  <si>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</si>
  <si>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</si>
  <si>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</si>
  <si>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</si>
  <si>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</si>
  <si>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</si>
  <si>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</si>
  <si>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</si>
  <si>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</si>
  <si>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</si>
  <si>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</si>
  <si>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</si>
  <si>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</si>
  <si>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</si>
  <si>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</si>
  <si>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</si>
  <si>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</si>
  <si>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</si>
  <si>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</si>
  <si>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</si>
  <si>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</si>
  <si>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</si>
  <si>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</si>
  <si>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</si>
  <si>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</si>
  <si>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</si>
  <si>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</si>
  <si>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</si>
  <si>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</si>
  <si>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</si>
  <si>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</si>
  <si>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</si>
  <si>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</si>
  <si>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</si>
  <si>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</si>
  <si>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</si>
  <si>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</si>
  <si>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</si>
  <si>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</si>
  <si>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</si>
  <si>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</si>
  <si>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</si>
  <si>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</si>
  <si>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</si>
  <si>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</si>
  <si>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</si>
  <si>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</si>
  <si>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</si>
  <si>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</si>
  <si>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</si>
  <si>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</si>
  <si>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</si>
  <si>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</si>
  <si>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</si>
  <si>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</si>
  <si>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</si>
  <si>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</si>
  <si>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</si>
  <si>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</si>
  <si>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</si>
  <si>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</si>
  <si>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</si>
  <si>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</si>
  <si>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</si>
  <si>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</si>
  <si>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</si>
  <si>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</si>
  <si>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</si>
  <si>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</si>
  <si>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</si>
  <si>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</si>
  <si>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</si>
  <si>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</si>
  <si>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</si>
  <si>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</si>
  <si>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</si>
  <si>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</si>
  <si>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</si>
  <si>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</si>
  <si>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</si>
  <si>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</si>
  <si>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</si>
  <si>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</si>
  <si>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</si>
  <si>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</si>
  <si>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</si>
  <si>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</si>
  <si>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</si>
  <si>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</si>
  <si>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</si>
  <si>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</si>
  <si>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</si>
  <si>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</si>
  <si>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</si>
  <si>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</si>
  <si>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</si>
  <si>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</si>
  <si>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</si>
  <si>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</si>
  <si>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</si>
  <si>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</si>
  <si>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</si>
  <si>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</si>
  <si>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</si>
  <si>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</si>
  <si>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</si>
  <si>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</si>
  <si>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</si>
  <si>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</si>
  <si>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</si>
  <si>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</si>
  <si>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</si>
  <si>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</si>
  <si>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</si>
  <si>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</si>
  <si>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</si>
  <si>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</si>
  <si>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</si>
  <si>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</si>
  <si>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</si>
  <si>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</si>
  <si>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</si>
  <si>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</si>
  <si>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</si>
  <si>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</si>
  <si>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</si>
  <si>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</si>
  <si>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</si>
  <si>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</si>
  <si>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</si>
  <si>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</si>
  <si>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</si>
  <si>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</si>
  <si>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</si>
  <si>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</si>
  <si>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</si>
  <si>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</si>
  <si>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</si>
  <si>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</si>
  <si>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</si>
  <si>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</si>
  <si>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</si>
  <si>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</si>
  <si>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</si>
  <si>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</si>
  <si>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</si>
  <si>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</si>
  <si>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</si>
  <si>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</si>
  <si>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</si>
  <si>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</si>
  <si>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</si>
  <si>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</si>
  <si>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</si>
  <si>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</si>
  <si>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</si>
  <si>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</si>
  <si>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</si>
  <si>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</si>
  <si>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</si>
  <si>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</si>
  <si>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</si>
  <si>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</si>
  <si>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</si>
  <si>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</si>
  <si>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</si>
  <si>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</si>
  <si>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</si>
  <si>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</si>
  <si>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</si>
  <si>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</si>
  <si>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</si>
  <si>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</si>
  <si>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</si>
  <si>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</si>
  <si>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</si>
  <si>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</si>
  <si>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</si>
  <si>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</si>
  <si>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</si>
  <si>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</si>
  <si>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</si>
  <si>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</si>
  <si>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</si>
  <si>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</si>
  <si>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</si>
  <si>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</si>
  <si>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</si>
  <si>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</si>
  <si>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</si>
  <si>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</si>
  <si>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</si>
  <si>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</si>
  <si>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</si>
  <si>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</si>
  <si>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</si>
  <si>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</si>
  <si>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</si>
  <si>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</si>
  <si>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</si>
  <si>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</si>
  <si>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</si>
  <si>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</si>
  <si>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</si>
  <si>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</si>
  <si>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</si>
  <si>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</si>
  <si>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</si>
  <si>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</si>
  <si>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</si>
  <si>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</si>
  <si>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</si>
  <si>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</si>
  <si>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</si>
  <si>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</si>
  <si>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</si>
  <si>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</si>
  <si>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</si>
  <si>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</si>
  <si>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</si>
  <si>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</si>
  <si>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</si>
  <si>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</si>
  <si>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</si>
  <si>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</si>
  <si>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</si>
  <si>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</si>
  <si>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</si>
  <si>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</si>
  <si>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</si>
  <si>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</si>
  <si>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</si>
  <si>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</si>
  <si>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</si>
  <si>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</si>
  <si>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</si>
  <si>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</si>
  <si>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</si>
  <si>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</si>
  <si>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</si>
  <si>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</si>
  <si>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</si>
  <si>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</si>
  <si>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</si>
  <si>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</si>
  <si>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</si>
  <si>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</si>
  <si>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</si>
  <si>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</si>
  <si>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</si>
  <si>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</si>
  <si>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</si>
  <si>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</si>
  <si>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</si>
  <si>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</si>
  <si>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</si>
  <si>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</si>
  <si>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</si>
  <si>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</si>
  <si>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</si>
  <si>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</si>
  <si>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</si>
  <si>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</si>
  <si>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</si>
  <si>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</si>
  <si>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</si>
  <si>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</si>
  <si>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</si>
  <si>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</si>
  <si>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</si>
  <si>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</si>
  <si>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</si>
  <si>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</si>
  <si>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</si>
  <si>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</si>
  <si>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</si>
  <si>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</si>
  <si>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</si>
  <si>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</si>
  <si>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</si>
  <si>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</si>
  <si>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</si>
  <si>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</si>
  <si>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</si>
  <si>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</si>
  <si>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</si>
  <si>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</si>
  <si>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</si>
  <si>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</si>
  <si>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</si>
  <si>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</si>
  <si>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</si>
  <si>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</si>
  <si>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</si>
  <si>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</si>
  <si>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</si>
  <si>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</si>
  <si>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</si>
  <si>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</si>
  <si>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</si>
  <si>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</si>
  <si>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</si>
  <si>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</si>
  <si>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</si>
  <si>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</si>
  <si>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</si>
  <si>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</si>
  <si>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</si>
  <si>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</si>
  <si>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</si>
  <si>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</si>
  <si>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</si>
  <si>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</si>
  <si>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</si>
  <si>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</si>
  <si>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</si>
  <si>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</si>
  <si>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</si>
  <si>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</si>
  <si>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</si>
  <si>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</si>
  <si>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</si>
  <si>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</si>
  <si>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</si>
  <si>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</si>
  <si>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</si>
  <si>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</si>
  <si>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</si>
  <si>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</si>
  <si>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</si>
  <si>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</si>
  <si>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</si>
  <si>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</si>
  <si>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</si>
  <si>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</si>
  <si>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</si>
  <si>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</si>
  <si>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</si>
  <si>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</si>
  <si>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</si>
  <si>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</si>
  <si>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</si>
  <si>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</si>
  <si>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</si>
  <si>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</si>
  <si>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</si>
  <si>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</si>
  <si>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</si>
  <si>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</si>
  <si>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</si>
  <si>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</si>
  <si>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</si>
  <si>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</si>
  <si>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</si>
  <si>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</si>
  <si>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</si>
  <si>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</si>
  <si>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</si>
  <si>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</si>
  <si>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</si>
  <si>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</si>
  <si>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</si>
  <si>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</si>
  <si>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</si>
  <si>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</si>
  <si>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</si>
  <si>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</si>
  <si>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</si>
  <si>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</si>
  <si>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</si>
  <si>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</si>
  <si>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</si>
  <si>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</si>
  <si>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</si>
  <si>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</si>
  <si>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</si>
  <si>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</si>
  <si>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</si>
  <si>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</si>
  <si>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</si>
  <si>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</si>
  <si>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</si>
  <si>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</si>
  <si>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</si>
  <si>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</si>
  <si>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</si>
  <si>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</si>
  <si>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</si>
  <si>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</si>
  <si>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</si>
  <si>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</si>
  <si>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</si>
  <si>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</si>
  <si>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</si>
  <si>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</si>
  <si>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</si>
  <si>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</si>
  <si>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</si>
  <si>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</si>
  <si>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</si>
  <si>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</si>
  <si>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</si>
  <si>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</si>
  <si>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</si>
  <si>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</si>
  <si>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</si>
  <si>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</si>
  <si>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</si>
  <si>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</si>
  <si>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</si>
  <si>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</si>
  <si>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</si>
  <si>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</si>
  <si>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</si>
  <si>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</si>
  <si>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</si>
  <si>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</si>
  <si>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</si>
  <si>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</si>
  <si>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</si>
  <si>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</si>
  <si>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</si>
  <si>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</si>
  <si>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</si>
  <si>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</si>
  <si>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</si>
  <si>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</si>
  <si>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</si>
  <si>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</si>
  <si>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</si>
  <si>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</si>
  <si>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</si>
  <si>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</si>
  <si>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</si>
  <si>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</si>
  <si>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</si>
  <si>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</si>
  <si>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</si>
  <si>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</si>
  <si>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</si>
  <si>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</si>
  <si>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</si>
  <si>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</si>
  <si>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</si>
  <si>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</si>
  <si>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</si>
  <si>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</si>
  <si>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</si>
  <si>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</si>
  <si>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</si>
  <si>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</si>
  <si>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</si>
  <si>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</si>
  <si>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</si>
  <si>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</si>
  <si>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</si>
  <si>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</si>
  <si>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</si>
  <si>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</si>
  <si>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</si>
  <si>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</si>
  <si>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</si>
  <si>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</si>
  <si>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</si>
  <si>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</si>
  <si>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</si>
  <si>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</si>
  <si>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</si>
  <si>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</si>
  <si>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</si>
  <si>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</si>
  <si>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</si>
  <si>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</si>
  <si>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</si>
  <si>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</si>
  <si>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</si>
  <si>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</si>
  <si>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</si>
  <si>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</si>
  <si>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</si>
  <si>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</si>
  <si>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</si>
  <si>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</si>
  <si>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</si>
  <si>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</si>
  <si>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</si>
  <si>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</si>
  <si>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</si>
  <si>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</si>
  <si>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</si>
  <si>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</si>
  <si>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</si>
  <si>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</si>
  <si>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</si>
  <si>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</si>
  <si>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</si>
  <si>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</si>
  <si>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</si>
  <si>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</si>
  <si>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</si>
  <si>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</si>
  <si>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</si>
  <si>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</si>
  <si>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</si>
  <si>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</si>
  <si>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</si>
  <si>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</si>
  <si>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</si>
  <si>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</si>
  <si>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</si>
  <si>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</si>
  <si>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</si>
  <si>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</si>
  <si>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</si>
  <si>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</si>
  <si>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</si>
  <si>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</si>
  <si>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</si>
  <si>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</si>
  <si>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</si>
  <si>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</si>
  <si>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</si>
  <si>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</si>
  <si>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</si>
  <si>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</si>
  <si>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</si>
  <si>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</si>
  <si>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</si>
  <si>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</si>
  <si>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</si>
  <si>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</si>
  <si>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</si>
  <si>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</si>
  <si>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</si>
  <si>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</si>
  <si>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</si>
  <si>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</si>
  <si>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</si>
  <si>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</si>
  <si>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</si>
  <si>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</si>
  <si>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</si>
  <si>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</si>
  <si>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</si>
  <si>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</si>
  <si>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</si>
  <si>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</si>
  <si>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</si>
  <si>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</si>
  <si>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</si>
  <si>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</si>
  <si>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</si>
  <si>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</si>
  <si>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</si>
  <si>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</si>
  <si>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</si>
  <si>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</si>
  <si>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</si>
  <si>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</si>
  <si>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</si>
  <si>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</si>
  <si>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</si>
  <si>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</si>
  <si>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</si>
  <si>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</si>
  <si>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</si>
  <si>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</si>
  <si>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</si>
  <si>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</si>
  <si>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</si>
  <si>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</si>
  <si>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</si>
  <si>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</si>
  <si>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</si>
  <si>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</si>
  <si>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</si>
  <si>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</si>
  <si>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</si>
  <si>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</si>
  <si>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</si>
  <si>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</si>
  <si>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</si>
  <si>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</si>
  <si>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</si>
  <si>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</si>
  <si>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</si>
  <si>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</si>
  <si>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</si>
  <si>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</si>
  <si>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</si>
  <si>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</si>
  <si>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</si>
  <si>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</si>
  <si>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</si>
  <si>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</si>
  <si>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</si>
  <si>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</si>
  <si>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</si>
  <si>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</si>
  <si>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</si>
  <si>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</si>
  <si>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</si>
  <si>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</si>
  <si>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</si>
  <si>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</si>
  <si>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</si>
  <si>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</si>
  <si>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</si>
  <si>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</si>
  <si>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</si>
  <si>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</si>
  <si>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</si>
  <si>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</si>
  <si>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</si>
  <si>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</si>
  <si>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</si>
  <si>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</si>
  <si>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</si>
  <si>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</si>
  <si>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</si>
  <si>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</si>
  <si>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</si>
  <si>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</si>
  <si>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</si>
  <si>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</si>
  <si>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</si>
  <si>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</si>
  <si>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</si>
  <si>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</si>
  <si>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</si>
  <si>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</si>
  <si>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</si>
  <si>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</si>
  <si>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</si>
  <si>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</si>
  <si>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</si>
  <si>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</si>
  <si>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</si>
  <si>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</si>
  <si>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</si>
  <si>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</si>
  <si>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</si>
  <si>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</si>
  <si>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</si>
  <si>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</si>
  <si>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</si>
  <si>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</si>
  <si>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</si>
  <si>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</si>
  <si>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</si>
  <si>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</si>
  <si>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</si>
  <si>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</si>
  <si>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</si>
  <si>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</si>
  <si>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</si>
  <si>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</si>
  <si>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</si>
  <si>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</si>
  <si>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</si>
  <si>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</si>
  <si>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</si>
  <si>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</si>
  <si>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</si>
  <si>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</si>
  <si>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</si>
  <si>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</si>
  <si>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</si>
  <si>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</si>
  <si>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</si>
  <si>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</si>
  <si>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</si>
  <si>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</si>
  <si>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</si>
  <si>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</si>
  <si>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</si>
  <si>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</si>
  <si>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</si>
  <si>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</si>
  <si>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</si>
  <si>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</si>
  <si>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</si>
  <si>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</si>
  <si>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</si>
  <si>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</si>
  <si>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</si>
  <si>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</si>
  <si>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</si>
  <si>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</si>
  <si>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</si>
  <si>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</si>
  <si>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</si>
  <si>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</si>
  <si>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</si>
  <si>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</si>
  <si>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</si>
  <si>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</si>
  <si>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</si>
  <si>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</si>
  <si>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</si>
  <si>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</si>
  <si>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</si>
  <si>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</si>
  <si>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</si>
  <si>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</si>
  <si>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</si>
  <si>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</si>
  <si>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</si>
  <si>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</si>
  <si>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</si>
  <si>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</si>
  <si>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</si>
  <si>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</si>
  <si>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</si>
  <si>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</si>
  <si>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</si>
  <si>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</si>
  <si>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</si>
  <si>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</si>
  <si>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</si>
  <si>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</si>
  <si>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</si>
  <si>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</si>
  <si>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</si>
  <si>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</si>
  <si>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</si>
  <si>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</si>
  <si>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</si>
  <si>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</si>
  <si>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</si>
  <si>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</si>
  <si>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</si>
  <si>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</si>
  <si>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</si>
  <si>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</si>
  <si>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</si>
  <si>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</si>
  <si>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</si>
  <si>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</si>
  <si>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</si>
  <si>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</si>
  <si>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</si>
  <si>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</si>
  <si>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</si>
  <si>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</si>
  <si>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</si>
  <si>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</si>
  <si>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</si>
  <si>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</si>
  <si>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</si>
  <si>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</si>
  <si>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</si>
  <si>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</si>
  <si>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</si>
  <si>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</si>
  <si>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</si>
  <si>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</si>
  <si>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</si>
  <si>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</si>
  <si>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</si>
  <si>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</si>
  <si>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</si>
  <si>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</si>
  <si>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</si>
  <si>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</si>
  <si>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</si>
  <si>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</si>
  <si>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</si>
  <si>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</si>
  <si>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</si>
  <si>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</si>
  <si>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</si>
  <si>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</si>
  <si>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</si>
  <si>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</si>
  <si>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</si>
  <si>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</si>
  <si>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</si>
  <si>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</si>
  <si>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</si>
  <si>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</si>
  <si>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</si>
  <si>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</si>
  <si>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</si>
  <si>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</si>
  <si>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</si>
  <si>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</si>
  <si>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</si>
  <si>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</si>
  <si>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</si>
  <si>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</si>
  <si>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</si>
  <si>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</si>
  <si>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</si>
  <si>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</si>
  <si>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</si>
  <si>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</si>
  <si>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</si>
  <si>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</si>
  <si>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</si>
  <si>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</si>
  <si>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</si>
  <si>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</si>
  <si>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</si>
  <si>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</si>
  <si>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</si>
  <si>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</si>
  <si>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</si>
  <si>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</si>
  <si>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</si>
  <si>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</si>
  <si>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</si>
  <si>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</si>
  <si>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</si>
  <si>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</si>
  <si>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</si>
  <si>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</si>
  <si>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</si>
  <si>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</si>
  <si>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</si>
  <si>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</si>
  <si>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</si>
  <si>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</si>
  <si>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</si>
  <si>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</si>
  <si>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</si>
  <si>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</si>
  <si>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</si>
  <si>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</si>
  <si>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</si>
  <si>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</si>
  <si>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</si>
  <si>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</si>
  <si>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</si>
  <si>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</si>
  <si>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</si>
  <si>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</si>
  <si>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</si>
  <si>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</si>
  <si>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</si>
  <si>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</si>
  <si>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</si>
  <si>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</si>
  <si>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</si>
  <si>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</si>
  <si>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</si>
  <si>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</si>
  <si>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</si>
  <si>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</si>
  <si>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</si>
  <si>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</si>
  <si>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</si>
  <si>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</si>
  <si>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</si>
  <si>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</si>
  <si>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</si>
  <si>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</si>
  <si>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</si>
  <si>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</si>
  <si>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</si>
  <si>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</si>
  <si>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</si>
  <si>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</si>
  <si>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</si>
  <si>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</si>
  <si>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</si>
  <si>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</si>
  <si>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</si>
  <si>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</si>
  <si>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</si>
  <si>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</si>
  <si>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</si>
  <si>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</si>
  <si>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</si>
  <si>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</si>
  <si>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</si>
  <si>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</si>
  <si>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</si>
  <si>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</si>
  <si>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</si>
  <si>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</si>
  <si>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</si>
  <si>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</si>
  <si>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</si>
  <si>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</si>
  <si>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</si>
  <si>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</si>
  <si>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</si>
  <si>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</si>
  <si>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</si>
  <si>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</si>
  <si>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</si>
  <si>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</si>
  <si>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</si>
  <si>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</si>
  <si>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</si>
  <si>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</si>
  <si>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</si>
  <si>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</si>
  <si>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</si>
  <si>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</si>
  <si>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</si>
  <si>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</si>
  <si>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</si>
  <si>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</si>
  <si>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</si>
  <si>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</si>
  <si>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</si>
  <si>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</si>
  <si>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</si>
  <si>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</si>
  <si>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</si>
  <si>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</si>
  <si>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</si>
  <si>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</si>
  <si>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</si>
  <si>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</si>
  <si>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</si>
  <si>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</si>
  <si>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</si>
  <si>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</si>
  <si>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</si>
  <si>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</si>
  <si>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</si>
  <si>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</si>
  <si>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</si>
  <si>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</si>
  <si>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</si>
  <si>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</si>
  <si>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</si>
  <si>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</si>
  <si>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</si>
  <si>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</si>
  <si>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</si>
  <si>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</si>
  <si>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</si>
  <si>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</si>
  <si>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</si>
  <si>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</si>
  <si>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</si>
  <si>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</si>
  <si>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</si>
  <si>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</si>
  <si>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</si>
  <si>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</si>
  <si>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</si>
  <si>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</si>
  <si>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</si>
  <si>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</si>
  <si>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</si>
  <si>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</si>
  <si>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</si>
  <si>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</si>
  <si>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</si>
  <si>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</si>
  <si>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</si>
  <si>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</si>
  <si>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</si>
  <si>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</si>
  <si>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</si>
  <si>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</si>
  <si>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</si>
  <si>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</si>
  <si>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</si>
  <si>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</si>
  <si>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</si>
  <si>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</si>
  <si>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</si>
  <si>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</si>
  <si>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</si>
  <si>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</si>
  <si>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</si>
  <si>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</si>
  <si>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</si>
  <si>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</si>
  <si>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</si>
  <si>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</si>
  <si>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</si>
  <si>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</si>
  <si>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</si>
  <si>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</si>
  <si>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</si>
  <si>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</si>
  <si>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</si>
  <si>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</si>
  <si>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</si>
  <si>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</si>
  <si>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</si>
  <si>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</si>
  <si>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</si>
  <si>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</si>
  <si>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</si>
  <si>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</si>
  <si>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</si>
  <si>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</si>
  <si>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</si>
  <si>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</si>
  <si>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</si>
  <si>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</si>
  <si>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</si>
  <si>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</si>
  <si>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</si>
  <si>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</si>
  <si>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</si>
  <si>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</si>
  <si>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</si>
  <si>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</si>
  <si>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</si>
  <si>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</si>
  <si>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</si>
  <si>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</si>
  <si>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</si>
  <si>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</si>
  <si>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</si>
  <si>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</si>
  <si>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</si>
  <si>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</si>
  <si>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</si>
  <si>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</si>
  <si>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</si>
  <si>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</si>
  <si>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</si>
  <si>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</si>
  <si>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</si>
  <si>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</si>
  <si>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</si>
  <si>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</si>
  <si>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</si>
  <si>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</si>
  <si>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</si>
  <si>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</si>
  <si>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</si>
  <si>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</si>
  <si>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</si>
  <si>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</si>
  <si>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</si>
  <si>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</si>
  <si>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</si>
  <si>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</si>
  <si>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</si>
  <si>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</si>
  <si>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</si>
  <si>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</si>
  <si>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</si>
  <si>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</si>
  <si>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</si>
  <si>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</si>
  <si>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</si>
  <si>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</si>
  <si>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</si>
  <si>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</si>
  <si>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</si>
  <si>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</si>
  <si>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</si>
  <si>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</si>
  <si>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</si>
  <si>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</si>
  <si>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</si>
  <si>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</si>
  <si>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</si>
  <si>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</si>
  <si>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</si>
  <si>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</si>
  <si>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</si>
  <si>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</si>
  <si>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</si>
  <si>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</si>
  <si>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</si>
  <si>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</si>
  <si>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</si>
  <si>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</si>
  <si>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</si>
  <si>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</si>
  <si>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</si>
  <si>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</si>
  <si>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</si>
  <si>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</si>
  <si>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</si>
  <si>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</si>
  <si>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</si>
  <si>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</si>
  <si>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</si>
  <si>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</si>
  <si>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</si>
  <si>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</si>
  <si>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</si>
  <si>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</si>
  <si>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</si>
  <si>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</si>
  <si>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</si>
  <si>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</si>
  <si>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</si>
  <si>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</si>
  <si>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</si>
  <si>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</si>
  <si>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</si>
  <si>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</si>
  <si>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</si>
  <si>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</si>
  <si>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</si>
  <si>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</si>
  <si>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</si>
  <si>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</si>
  <si>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</si>
  <si>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</si>
  <si>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</si>
  <si>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</si>
  <si>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</si>
  <si>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</si>
  <si>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</si>
  <si>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</si>
  <si>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</si>
  <si>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</si>
  <si>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</si>
  <si>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</si>
  <si>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</si>
  <si>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</si>
  <si>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</si>
  <si>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</si>
  <si>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</si>
  <si>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</si>
  <si>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</si>
  <si>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</si>
  <si>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</si>
  <si>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</si>
  <si>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</si>
  <si>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</si>
  <si>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</si>
  <si>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</si>
  <si>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</si>
  <si>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</si>
  <si>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</si>
  <si>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</si>
  <si>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</si>
  <si>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</si>
  <si>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</si>
  <si>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</si>
  <si>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</si>
  <si>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</si>
  <si>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</si>
  <si>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</si>
  <si>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</si>
  <si>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</si>
  <si>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</si>
  <si>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</si>
  <si>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</si>
  <si>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</si>
  <si>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</si>
  <si>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</si>
  <si>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</si>
  <si>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</si>
  <si>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</si>
  <si>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</si>
  <si>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</si>
  <si>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</si>
  <si>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</si>
  <si>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</si>
  <si>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</si>
  <si>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</si>
  <si>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</si>
  <si>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</si>
  <si>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</si>
  <si>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</si>
  <si>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</si>
  <si>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</si>
  <si>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</si>
  <si>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</si>
  <si>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</si>
  <si>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</si>
  <si>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</si>
  <si>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</si>
  <si>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</si>
  <si>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</si>
  <si>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</si>
  <si>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</si>
  <si>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</si>
  <si>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</si>
  <si>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</si>
  <si>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</si>
  <si>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</si>
  <si>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</si>
  <si>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</si>
  <si>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</si>
  <si>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</si>
  <si>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</si>
  <si>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</si>
  <si>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</si>
  <si>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</si>
  <si>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</si>
  <si>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</si>
  <si>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</si>
  <si>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</si>
  <si>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</si>
  <si>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</si>
  <si>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</si>
  <si>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</si>
  <si>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</si>
  <si>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</si>
  <si>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</si>
  <si>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</si>
  <si>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</si>
  <si>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</si>
  <si>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</si>
  <si>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</si>
  <si>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</si>
  <si>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</si>
  <si>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</si>
  <si>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</si>
  <si>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</si>
  <si>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</si>
  <si>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</si>
  <si>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</si>
  <si>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</si>
  <si>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</si>
  <si>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</si>
  <si>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</si>
  <si>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</si>
  <si>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</si>
  <si>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</si>
  <si>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</si>
  <si>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</si>
  <si>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</si>
  <si>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</si>
  <si>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</si>
  <si>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</si>
  <si>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</si>
  <si>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</si>
  <si>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</si>
  <si>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</si>
  <si>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</si>
  <si>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</si>
  <si>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</si>
  <si>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</si>
  <si>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</si>
  <si>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</si>
  <si>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</si>
  <si>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</si>
  <si>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</si>
  <si>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</si>
  <si>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</si>
  <si>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</si>
  <si>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</si>
  <si>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</si>
  <si>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</si>
  <si>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</si>
  <si>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</si>
  <si>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</si>
  <si>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</si>
  <si>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</si>
  <si>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</si>
  <si>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</si>
  <si>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</si>
  <si>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</si>
  <si>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</si>
  <si>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</si>
  <si>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</si>
  <si>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</si>
  <si>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</si>
  <si>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</si>
  <si>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</si>
  <si>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</si>
  <si>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</si>
  <si>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</si>
  <si>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</si>
  <si>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</si>
  <si>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</si>
  <si>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</si>
  <si>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</si>
  <si>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</si>
  <si>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</si>
  <si>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</si>
  <si>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</si>
  <si>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</si>
  <si>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</si>
  <si>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</si>
  <si>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</si>
  <si>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</si>
  <si>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</si>
  <si>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</si>
  <si>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</si>
  <si>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</si>
  <si>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</si>
  <si>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</si>
  <si>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</si>
  <si>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</si>
  <si>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</si>
  <si>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</si>
  <si>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</si>
  <si>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</si>
  <si>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</si>
  <si>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</si>
  <si>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</si>
  <si>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</si>
  <si>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</si>
  <si>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</si>
  <si>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</si>
  <si>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</si>
  <si>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</si>
  <si>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</si>
  <si>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</si>
  <si>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</si>
  <si>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</si>
  <si>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</si>
  <si>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</si>
  <si>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</si>
  <si>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</si>
  <si>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</si>
  <si>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</si>
  <si>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</si>
  <si>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</si>
  <si>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</si>
  <si>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</si>
  <si>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</si>
  <si>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</si>
  <si>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</si>
  <si>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</si>
  <si>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</si>
  <si>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</si>
  <si>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</si>
  <si>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</si>
  <si>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</si>
  <si>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</si>
  <si>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</si>
  <si>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</si>
  <si>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</si>
  <si>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</si>
  <si>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</si>
  <si>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</si>
  <si>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</si>
  <si>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</si>
  <si>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</si>
  <si>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</si>
  <si>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</si>
  <si>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</si>
  <si>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</si>
  <si>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</si>
  <si>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</si>
  <si>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</si>
  <si>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</si>
  <si>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</si>
  <si>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</si>
  <si>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</si>
  <si>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</si>
  <si>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</si>
  <si>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</si>
  <si>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</si>
  <si>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</si>
  <si>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</si>
  <si>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</si>
  <si>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</si>
  <si>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</si>
  <si>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</si>
  <si>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</si>
  <si>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</si>
  <si>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</si>
  <si>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</si>
  <si>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</si>
  <si>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</si>
  <si>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</si>
  <si>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</si>
  <si>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</si>
  <si>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</si>
  <si>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</si>
  <si>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</si>
  <si>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</si>
  <si>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</si>
  <si>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</si>
  <si>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</si>
  <si>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</si>
  <si>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</si>
  <si>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</si>
  <si>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</si>
  <si>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</si>
  <si>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</si>
  <si>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</si>
  <si>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</si>
  <si>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</si>
  <si>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</si>
  <si>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</si>
  <si>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</si>
  <si>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</si>
  <si>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</si>
  <si>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</si>
  <si>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</si>
  <si>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</si>
  <si>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</si>
  <si>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</si>
  <si>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</si>
  <si>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</si>
  <si>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</si>
  <si>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</si>
  <si>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</si>
  <si>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</si>
  <si>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</si>
  <si>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</si>
  <si>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</si>
  <si>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</si>
  <si>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</si>
  <si>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</si>
  <si>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</si>
  <si>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</si>
  <si>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</si>
  <si>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</si>
  <si>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</si>
  <si>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</si>
  <si>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</si>
  <si>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</si>
  <si>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</si>
  <si>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</si>
  <si>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</si>
  <si>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</si>
  <si>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</si>
  <si>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</si>
  <si>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</si>
  <si>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</si>
  <si>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</si>
  <si>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</si>
  <si>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</si>
  <si>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</si>
  <si>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</si>
  <si>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</si>
  <si>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</si>
  <si>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</si>
  <si>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</si>
  <si>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</si>
  <si>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</si>
  <si>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</si>
  <si>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</si>
  <si>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</si>
  <si>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</si>
  <si>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</si>
  <si>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</si>
  <si>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</si>
  <si>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</si>
  <si>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</si>
  <si>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</si>
  <si>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</si>
  <si>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</si>
  <si>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</si>
  <si>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</si>
  <si>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</si>
  <si>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</si>
  <si>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</si>
  <si>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</si>
  <si>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</si>
  <si>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</si>
  <si>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</si>
  <si>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</si>
  <si>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</si>
  <si>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</si>
  <si>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</si>
  <si>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</si>
  <si>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</si>
  <si>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</si>
  <si>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</si>
  <si>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</si>
  <si>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</si>
  <si>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</si>
  <si>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</si>
  <si>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</si>
  <si>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</si>
  <si>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</si>
  <si>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</si>
  <si>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</si>
  <si>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</si>
  <si>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</si>
  <si>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</si>
  <si>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</si>
  <si>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</si>
  <si>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</si>
  <si>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</si>
  <si>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</si>
  <si>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</si>
  <si>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</si>
  <si>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</si>
  <si>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</si>
  <si>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</si>
  <si>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</si>
  <si>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</si>
  <si>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</si>
  <si>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</si>
  <si>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</si>
  <si>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</si>
  <si>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</si>
  <si>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</si>
  <si>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</si>
  <si>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</si>
  <si>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</si>
  <si>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</si>
  <si>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</si>
  <si>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</si>
  <si>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</si>
  <si>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</si>
  <si>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</si>
  <si>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</si>
  <si>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</si>
  <si>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</si>
  <si>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</si>
  <si>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</si>
  <si>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</si>
  <si>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</si>
  <si>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</si>
  <si>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</si>
  <si>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</si>
  <si>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</si>
  <si>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</si>
  <si>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</si>
  <si>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</si>
  <si>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</si>
  <si>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</si>
  <si>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</si>
  <si>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</si>
  <si>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</si>
  <si>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</si>
  <si>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</si>
  <si>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</si>
  <si>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</si>
  <si>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</si>
  <si>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</si>
  <si>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</si>
  <si>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</si>
  <si>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</si>
  <si>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</si>
  <si>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</si>
  <si>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</si>
  <si>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</si>
  <si>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</si>
  <si>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</si>
  <si>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</si>
  <si>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</si>
  <si>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</si>
  <si>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</si>
  <si>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</si>
  <si>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</si>
  <si>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</si>
  <si>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</si>
  <si>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</si>
  <si>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</si>
  <si>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</si>
  <si>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</si>
  <si>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</si>
  <si>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</si>
  <si>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</si>
  <si>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</si>
  <si>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</si>
  <si>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</si>
  <si>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</si>
  <si>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</si>
  <si>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</si>
  <si>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</si>
  <si>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</si>
  <si>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</si>
  <si>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</si>
  <si>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</si>
  <si>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</si>
  <si>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</si>
  <si>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</si>
  <si>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</si>
  <si>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</si>
  <si>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</si>
  <si>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</si>
  <si>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</si>
  <si>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</si>
  <si>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</si>
  <si>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</si>
  <si>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</si>
  <si>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</si>
  <si>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</si>
  <si>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</si>
  <si>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</si>
  <si>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</si>
  <si>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</si>
  <si>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</si>
  <si>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</si>
  <si>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</si>
  <si>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</si>
  <si>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</si>
  <si>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</si>
  <si>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</si>
  <si>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</si>
  <si>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</si>
  <si>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</si>
  <si>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</si>
  <si>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</si>
  <si>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</si>
  <si>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</si>
  <si>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</si>
  <si>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</si>
  <si>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</si>
  <si>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</si>
  <si>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</si>
  <si>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</si>
  <si>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</si>
  <si>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</si>
  <si>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</si>
  <si>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</si>
  <si>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</si>
  <si>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</si>
  <si>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</si>
  <si>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</si>
  <si>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</si>
  <si>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</si>
  <si>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</si>
  <si>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</si>
  <si>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</si>
  <si>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</si>
  <si>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</si>
  <si>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</si>
  <si>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</si>
  <si>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</si>
  <si>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</si>
  <si>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</si>
  <si>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</si>
  <si>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</si>
  <si>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</si>
  <si>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</si>
  <si>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</si>
  <si>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</si>
  <si>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</si>
  <si>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</si>
  <si>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</si>
  <si>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</si>
  <si>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</si>
  <si>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</si>
  <si>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</si>
  <si>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</si>
  <si>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</si>
  <si>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</si>
  <si>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</si>
  <si>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</si>
  <si>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</si>
  <si>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</si>
  <si>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</si>
  <si>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</si>
  <si>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</si>
  <si>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</si>
  <si>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</si>
  <si>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</si>
  <si>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</si>
  <si>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</si>
  <si>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</si>
  <si>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</si>
  <si>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</si>
  <si>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</si>
  <si>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</si>
  <si>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</si>
  <si>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</si>
  <si>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</si>
  <si>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</si>
  <si>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</si>
  <si>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</si>
  <si>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</si>
  <si>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</si>
  <si>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</si>
  <si>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</si>
  <si>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</si>
  <si>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</si>
  <si>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</si>
  <si>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</si>
  <si>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</si>
  <si>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</si>
  <si>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</si>
  <si>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</si>
  <si>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</si>
  <si>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</si>
  <si>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</si>
  <si>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</si>
  <si>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</si>
  <si>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</si>
  <si>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</si>
  <si>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</si>
  <si>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</si>
  <si>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</si>
  <si>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</si>
  <si>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</si>
  <si>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</si>
  <si>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</si>
  <si>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</si>
  <si>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</si>
  <si>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</si>
  <si>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</si>
  <si>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</si>
  <si>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</si>
  <si>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</si>
  <si>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</si>
  <si>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</si>
  <si>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</si>
  <si>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</si>
  <si>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</si>
  <si>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</si>
  <si>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</si>
  <si>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</si>
  <si>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</si>
  <si>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</si>
  <si>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</si>
  <si>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</si>
  <si>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</si>
  <si>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</si>
  <si>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</si>
  <si>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</si>
  <si>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</si>
  <si>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</si>
  <si>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</si>
  <si>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</si>
  <si>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</si>
  <si>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</si>
  <si>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</si>
  <si>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</si>
  <si>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</si>
  <si>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</si>
  <si>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</si>
  <si>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</si>
  <si>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</si>
  <si>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</si>
  <si>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</si>
  <si>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</si>
  <si>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</si>
  <si>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</si>
  <si>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</si>
  <si>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</si>
  <si>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</si>
  <si>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</si>
  <si>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</si>
  <si>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</si>
  <si>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</si>
  <si>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</si>
  <si>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</si>
  <si>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</si>
  <si>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</si>
  <si>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</si>
  <si>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</si>
  <si>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</si>
  <si>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</si>
  <si>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</si>
  <si>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</si>
  <si>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</si>
  <si>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</si>
  <si>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</si>
  <si>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</si>
  <si>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</si>
  <si>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</si>
  <si>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</si>
  <si>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</si>
  <si>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</si>
  <si>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</si>
  <si>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</si>
  <si>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</si>
  <si>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</si>
  <si>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</si>
  <si>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</si>
  <si>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</si>
  <si>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</si>
  <si>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</si>
  <si>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</si>
  <si>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</si>
  <si>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</si>
  <si>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</si>
  <si>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</si>
  <si>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</si>
  <si>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</si>
  <si>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</si>
  <si>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</si>
  <si>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</si>
  <si>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</si>
  <si>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</si>
  <si>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</si>
  <si>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</si>
  <si>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</si>
  <si>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</si>
  <si>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</si>
  <si>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</si>
  <si>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</si>
  <si>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</si>
  <si>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</si>
  <si>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</si>
  <si>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</si>
  <si>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</si>
  <si>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</si>
  <si>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</si>
  <si>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</si>
  <si>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</si>
  <si>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</si>
  <si>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</si>
  <si>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</si>
  <si>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</si>
  <si>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</si>
  <si>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</si>
  <si>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</si>
  <si>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</si>
  <si>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</si>
  <si>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</si>
  <si>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</si>
  <si>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</si>
  <si>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</si>
  <si>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</si>
  <si>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</si>
  <si>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</si>
  <si>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</si>
  <si>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</si>
  <si>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</si>
  <si>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</si>
  <si>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</si>
  <si>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</si>
  <si>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</si>
  <si>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</si>
  <si>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</si>
  <si>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</si>
  <si>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</si>
  <si>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</si>
  <si>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</si>
  <si>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</si>
  <si>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</si>
  <si>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</si>
  <si>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</si>
  <si>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</si>
  <si>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</si>
  <si>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</si>
  <si>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</si>
  <si>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</si>
  <si>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</si>
  <si>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</si>
  <si>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</si>
  <si>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</si>
  <si>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</si>
  <si>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</si>
  <si>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</si>
  <si>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</si>
  <si>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</si>
  <si>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</si>
  <si>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</si>
  <si>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</si>
  <si>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</si>
  <si>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</si>
  <si>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</si>
  <si>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</si>
  <si>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</si>
  <si>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</si>
  <si>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</si>
  <si>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</si>
  <si>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</si>
  <si>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</si>
  <si>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</si>
  <si>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</si>
  <si>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</si>
  <si>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</si>
  <si>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</si>
  <si>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</si>
  <si>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</si>
  <si>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</si>
  <si>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</si>
  <si>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</si>
  <si>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</si>
  <si>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</si>
  <si>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</si>
  <si>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</si>
  <si>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</si>
  <si>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</si>
  <si>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</si>
  <si>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</si>
  <si>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</si>
  <si>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</si>
  <si>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</si>
  <si>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</si>
  <si>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</si>
  <si>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</si>
  <si>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</si>
  <si>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</si>
  <si>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</si>
  <si>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</si>
  <si>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</si>
  <si>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</si>
  <si>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</si>
  <si>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</si>
  <si>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</si>
  <si>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</si>
  <si>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</si>
  <si>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</si>
  <si>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</si>
  <si>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</si>
  <si>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</si>
  <si>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</si>
  <si>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</si>
  <si>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</si>
  <si>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</si>
  <si>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</si>
  <si>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</si>
  <si>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</si>
  <si>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</si>
  <si>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</si>
  <si>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</si>
  <si>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</si>
  <si>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</si>
  <si>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</si>
  <si>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</si>
  <si>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</si>
  <si>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</si>
  <si>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</si>
  <si>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</si>
  <si>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</si>
  <si>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</si>
  <si>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</si>
  <si>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</si>
  <si>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</si>
  <si>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</si>
  <si>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</si>
  <si>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</si>
  <si>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</si>
  <si>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</si>
  <si>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</si>
  <si>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</si>
  <si>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</si>
  <si>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</si>
  <si>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</si>
  <si>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</si>
  <si>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</si>
  <si>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</si>
  <si>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</si>
  <si>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</si>
  <si>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</si>
  <si>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</si>
  <si>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</si>
  <si>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</si>
  <si>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</si>
  <si>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</si>
  <si>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</si>
  <si>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</si>
  <si>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</si>
  <si>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</si>
  <si>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</si>
  <si>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</si>
  <si>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</si>
  <si>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</si>
  <si>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</si>
  <si>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</si>
  <si>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</si>
  <si>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</si>
  <si>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</si>
  <si>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</si>
  <si>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</si>
  <si>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</si>
  <si>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</si>
  <si>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</si>
  <si>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</si>
  <si>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</si>
  <si>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</si>
  <si>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</si>
  <si>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</si>
  <si>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</si>
  <si>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</si>
  <si>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</si>
  <si>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</si>
  <si>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</si>
  <si>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</si>
  <si>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</si>
  <si>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</si>
  <si>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</si>
  <si>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</si>
  <si>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</si>
  <si>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</si>
  <si>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</si>
  <si>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</si>
  <si>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</si>
  <si>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</si>
  <si>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</si>
  <si>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</si>
  <si>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</si>
  <si>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</si>
  <si>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</si>
  <si>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</si>
  <si>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</si>
  <si>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</si>
  <si>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</si>
  <si>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</si>
  <si>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</si>
  <si>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</si>
  <si>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</si>
  <si>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</si>
  <si>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</si>
  <si>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</si>
  <si>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</si>
  <si>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</si>
  <si>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</si>
  <si>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</si>
  <si>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</si>
  <si>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</si>
  <si>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</si>
  <si>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</si>
  <si>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</si>
  <si>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</si>
  <si>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</si>
  <si>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</si>
  <si>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</si>
  <si>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</si>
  <si>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</si>
  <si>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</si>
  <si>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</si>
  <si>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</si>
  <si>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</si>
  <si>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</si>
  <si>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</si>
  <si>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</si>
  <si>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</si>
  <si>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</si>
  <si>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</si>
  <si>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</si>
  <si>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</si>
  <si>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</si>
  <si>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</si>
  <si>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</si>
  <si>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</si>
  <si>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</si>
  <si>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</si>
  <si>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</si>
  <si>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</si>
  <si>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</si>
  <si>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</si>
  <si>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</si>
  <si>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</si>
  <si>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</si>
  <si>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</si>
  <si>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</si>
  <si>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</si>
  <si>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</si>
  <si>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</si>
  <si>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</si>
  <si>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</si>
  <si>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</si>
  <si>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</si>
  <si>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</si>
  <si>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</si>
  <si>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</si>
  <si>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</si>
  <si>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</si>
  <si>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</si>
  <si>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</si>
  <si>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</si>
  <si>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</si>
  <si>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</si>
  <si>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</si>
  <si>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</si>
  <si>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</si>
  <si>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</si>
  <si>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</si>
  <si>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</si>
  <si>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</si>
  <si>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</si>
  <si>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</si>
  <si>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</si>
  <si>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</si>
  <si>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</si>
  <si>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</si>
  <si>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</si>
  <si>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</si>
  <si>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</si>
  <si>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</si>
  <si>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</si>
  <si>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</si>
  <si>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</si>
  <si>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</si>
  <si>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</si>
  <si>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</si>
  <si>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</si>
  <si>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</si>
  <si>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</si>
  <si>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</si>
  <si>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</si>
  <si>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</si>
  <si>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</si>
  <si>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</si>
  <si>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</si>
  <si>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</si>
  <si>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</si>
  <si>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</si>
  <si>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</si>
  <si>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</si>
  <si>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</si>
  <si>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</si>
  <si>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</si>
  <si>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</si>
  <si>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</si>
  <si>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</si>
  <si>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</si>
  <si>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</si>
  <si>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</si>
  <si>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</si>
  <si>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</si>
  <si>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</si>
  <si>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</si>
  <si>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</si>
  <si>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</si>
  <si>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</si>
  <si>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</si>
  <si>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</si>
  <si>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</si>
  <si>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</si>
  <si>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</si>
  <si>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</si>
  <si>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</si>
  <si>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</si>
  <si>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</si>
  <si>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</si>
  <si>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</si>
  <si>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</si>
  <si>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</si>
  <si>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</si>
  <si>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</si>
  <si>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</si>
  <si>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</si>
  <si>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</si>
  <si>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</si>
  <si>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</si>
  <si>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</si>
  <si>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</si>
  <si>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</si>
  <si>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</si>
  <si>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</si>
  <si>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</si>
  <si>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</si>
  <si>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</si>
  <si>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</si>
  <si>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</si>
  <si>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</si>
  <si>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</si>
  <si>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</si>
  <si>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</si>
  <si>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</si>
  <si>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</si>
  <si>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</si>
  <si>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</si>
  <si>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</si>
  <si>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</si>
  <si>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</si>
  <si>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</si>
  <si>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</si>
  <si>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</si>
  <si>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</si>
  <si>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</si>
  <si>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</si>
  <si>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</si>
  <si>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</si>
  <si>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</si>
  <si>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</si>
  <si>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</si>
  <si>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</si>
  <si>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</si>
  <si>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</si>
  <si>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</si>
  <si>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</si>
  <si>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</si>
  <si>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</si>
  <si>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</si>
  <si>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</si>
  <si>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</si>
  <si>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</si>
  <si>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</si>
  <si>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</si>
  <si>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</si>
  <si>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</si>
  <si>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</si>
  <si>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</si>
  <si>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</si>
  <si>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</si>
  <si>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</si>
  <si>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</si>
  <si>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</si>
  <si>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</si>
  <si>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</si>
  <si>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</si>
  <si>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</si>
  <si>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</si>
  <si>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</si>
  <si>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</si>
  <si>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</si>
  <si>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</si>
  <si>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</si>
  <si>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</si>
  <si>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</si>
  <si>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</si>
  <si>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</si>
  <si>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</si>
  <si>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</si>
  <si>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</si>
  <si>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</si>
  <si>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</si>
  <si>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</si>
  <si>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</si>
  <si>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</si>
  <si>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</si>
  <si>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</si>
  <si>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</si>
  <si>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</si>
  <si>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</si>
  <si>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</si>
  <si>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</si>
  <si>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</si>
  <si>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</si>
  <si>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</si>
  <si>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</si>
  <si>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</si>
  <si>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</si>
  <si>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</si>
  <si>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</si>
  <si>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</si>
  <si>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</si>
  <si>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</si>
  <si>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</si>
  <si>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</si>
  <si>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</si>
  <si>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</si>
  <si>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</si>
  <si>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</si>
  <si>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</si>
  <si>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</si>
  <si>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</si>
  <si>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</si>
  <si>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</si>
  <si>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</si>
  <si>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</si>
  <si>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</si>
  <si>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</si>
  <si>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</si>
  <si>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</si>
  <si>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</si>
  <si>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</si>
  <si>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</si>
  <si>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</si>
  <si>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</si>
  <si>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</si>
  <si>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</si>
  <si>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</si>
  <si>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</si>
  <si>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</si>
  <si>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</si>
  <si>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</si>
  <si>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</si>
  <si>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</si>
  <si>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</si>
  <si>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</si>
  <si>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</si>
  <si>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</si>
  <si>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</si>
  <si>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</si>
  <si>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</si>
  <si>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</si>
  <si>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</si>
  <si>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</si>
  <si>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</si>
  <si>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</si>
  <si>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</si>
  <si>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</si>
  <si>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</si>
  <si>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</si>
  <si>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</si>
  <si>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</si>
  <si>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</si>
  <si>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</si>
  <si>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</si>
  <si>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</si>
  <si>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</si>
  <si>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</si>
  <si>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</si>
  <si>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</si>
  <si>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</si>
  <si>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</si>
  <si>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</si>
  <si>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</si>
  <si>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</si>
  <si>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</si>
  <si>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</si>
  <si>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</si>
  <si>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</si>
  <si>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</si>
  <si>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</si>
  <si>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</si>
  <si>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</si>
  <si>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</si>
  <si>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</si>
  <si>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</si>
  <si>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</si>
  <si>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</si>
  <si>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</si>
  <si>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</si>
  <si>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</si>
  <si>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</si>
  <si>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</si>
  <si>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</si>
  <si>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</si>
  <si>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</si>
  <si>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</si>
  <si>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</si>
  <si>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</si>
  <si>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</si>
  <si>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</si>
  <si>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</si>
  <si>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</si>
  <si>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</si>
  <si>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</si>
  <si>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</si>
  <si>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</si>
  <si>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</si>
  <si>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</si>
  <si>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</si>
  <si>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</si>
  <si>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</si>
  <si>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</si>
  <si>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</si>
  <si>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</si>
  <si>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</si>
  <si>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</si>
  <si>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</si>
  <si>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</si>
  <si>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</si>
  <si>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</si>
  <si>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</si>
  <si>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</si>
  <si>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</si>
  <si>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</si>
  <si>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</si>
  <si>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</si>
  <si>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</si>
  <si>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</si>
  <si>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</si>
  <si>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</si>
  <si>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</si>
  <si>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</si>
  <si>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</si>
  <si>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</si>
  <si>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</si>
  <si>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</si>
  <si>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</si>
  <si>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</si>
  <si>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</si>
  <si>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</si>
  <si>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</si>
  <si>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</si>
  <si>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</si>
  <si>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</si>
  <si>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</si>
  <si>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</si>
  <si>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</si>
  <si>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</si>
  <si>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</si>
  <si>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</si>
  <si>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</si>
  <si>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</si>
  <si>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</si>
  <si>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</si>
  <si>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</si>
  <si>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</si>
  <si>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</si>
  <si>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</si>
  <si>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</si>
  <si>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</si>
  <si>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</si>
  <si>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</si>
  <si>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</si>
  <si>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</si>
  <si>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</si>
  <si>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</si>
  <si>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</si>
  <si>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</si>
  <si>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</si>
  <si>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</si>
  <si>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</si>
  <si>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</si>
  <si>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</si>
  <si>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</si>
  <si>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</si>
  <si>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</si>
  <si>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</si>
  <si>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</si>
  <si>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</si>
  <si>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</si>
  <si>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</si>
  <si>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</si>
  <si>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</si>
  <si>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</si>
  <si>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</si>
  <si>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</si>
  <si>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</si>
  <si>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</si>
  <si>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</si>
  <si>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</si>
  <si>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</si>
  <si>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</si>
  <si>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</si>
  <si>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</si>
  <si>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</si>
  <si>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</si>
  <si>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</si>
  <si>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</si>
  <si>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</si>
  <si>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</si>
  <si>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</si>
  <si>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</si>
  <si>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</si>
  <si>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</si>
  <si>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</si>
  <si>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</si>
  <si>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</si>
  <si>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</si>
  <si>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</si>
  <si>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</si>
  <si>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</si>
  <si>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</si>
  <si>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</si>
  <si>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</si>
  <si>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</si>
  <si>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</si>
  <si>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</si>
  <si>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</si>
  <si>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</si>
  <si>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</si>
  <si>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</si>
  <si>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</si>
  <si>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</si>
  <si>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</si>
  <si>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</si>
  <si>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</si>
  <si>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</si>
  <si>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</si>
  <si>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</si>
  <si>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</si>
  <si>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</si>
  <si>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</si>
  <si>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</si>
  <si>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</si>
  <si>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</si>
  <si>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</si>
  <si>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</si>
  <si>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</si>
  <si>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</si>
  <si>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</si>
  <si>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</si>
  <si>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</si>
  <si>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</si>
  <si>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</si>
  <si>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</si>
  <si>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</si>
  <si>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</si>
  <si>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</si>
  <si>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</si>
  <si>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</si>
  <si>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</si>
  <si>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</si>
  <si>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</si>
  <si>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</si>
  <si>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</si>
  <si>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</si>
  <si>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</si>
  <si>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</si>
  <si>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</si>
  <si>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</si>
  <si>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</si>
  <si>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</si>
  <si>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</si>
  <si>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</si>
  <si>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</si>
  <si>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</si>
  <si>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</si>
  <si>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</si>
  <si>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</si>
  <si>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</si>
  <si>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</si>
  <si>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</si>
  <si>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</si>
  <si>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</si>
  <si>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</si>
  <si>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</si>
  <si>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</si>
  <si>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</si>
  <si>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</si>
  <si>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</si>
  <si>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</si>
  <si>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</si>
  <si>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</si>
  <si>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</si>
  <si>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</si>
  <si>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</si>
  <si>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</si>
  <si>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</si>
  <si>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</si>
  <si>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</si>
  <si>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</si>
  <si>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</si>
  <si>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</si>
  <si>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</si>
  <si>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</si>
  <si>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</si>
  <si>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</si>
  <si>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</si>
  <si>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</si>
  <si>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</si>
  <si>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</si>
  <si>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</si>
  <si>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</si>
  <si>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</si>
  <si>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</si>
  <si>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</si>
  <si>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</si>
  <si>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</si>
  <si>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</si>
  <si>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</si>
  <si>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</si>
  <si>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</si>
  <si>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</si>
  <si>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</si>
  <si>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</si>
  <si>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</si>
  <si>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</si>
  <si>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</si>
  <si>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</si>
  <si>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</si>
  <si>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</si>
  <si>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</si>
  <si>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</si>
  <si>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</si>
  <si>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</si>
  <si>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</si>
  <si>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</si>
  <si>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</si>
  <si>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</si>
  <si>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</si>
  <si>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</si>
  <si>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</si>
  <si>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</si>
  <si>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</si>
  <si>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</si>
  <si>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</si>
  <si>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</si>
  <si>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</si>
  <si>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</si>
  <si>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</si>
  <si>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</si>
  <si>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</si>
  <si>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</si>
  <si>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</si>
  <si>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</si>
  <si>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</si>
  <si>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</si>
  <si>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</si>
  <si>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</si>
  <si>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</si>
  <si>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</si>
  <si>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</si>
  <si>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</si>
  <si>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</si>
  <si>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</si>
  <si>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</si>
  <si>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</si>
  <si>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</si>
  <si>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</si>
  <si>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</si>
  <si>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</si>
  <si>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</si>
  <si>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</si>
  <si>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</si>
  <si>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</si>
  <si>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</si>
  <si>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</si>
  <si>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</si>
  <si>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</si>
  <si>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</si>
  <si>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</si>
  <si>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</si>
  <si>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</si>
  <si>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</si>
  <si>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</si>
  <si>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</si>
  <si>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</si>
  <si>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</si>
  <si>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</si>
  <si>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</si>
  <si>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</si>
  <si>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</si>
  <si>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</si>
  <si>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</si>
  <si>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</si>
  <si>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</si>
  <si>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</si>
  <si>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</si>
  <si>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</si>
  <si>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</si>
  <si>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</si>
  <si>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</si>
  <si>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</si>
  <si>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</si>
  <si>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</si>
  <si>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</si>
  <si>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</si>
  <si>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</si>
  <si>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</si>
  <si>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</si>
  <si>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</si>
  <si>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</si>
  <si>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</si>
  <si>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</si>
  <si>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</si>
  <si>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</si>
  <si>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</si>
  <si>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</si>
  <si>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</si>
  <si>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</si>
  <si>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</si>
  <si>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</si>
  <si>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</si>
  <si>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</si>
  <si>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</si>
  <si>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</si>
  <si>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</si>
  <si>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</si>
  <si>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</si>
  <si>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</si>
  <si>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</si>
  <si>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</si>
  <si>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</si>
  <si>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</si>
  <si>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</si>
  <si>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</si>
  <si>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</si>
  <si>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</si>
  <si>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</si>
  <si>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</si>
  <si>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</si>
  <si>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</si>
  <si>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</si>
  <si>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</si>
  <si>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</si>
  <si>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</si>
  <si>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</si>
  <si>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</si>
  <si>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</si>
  <si>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</si>
  <si>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</si>
  <si>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</si>
  <si>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</si>
  <si>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</si>
  <si>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</si>
  <si>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</si>
  <si>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</si>
  <si>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</si>
  <si>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</si>
  <si>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</si>
  <si>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</si>
  <si>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</si>
  <si>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</si>
  <si>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</si>
  <si>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</si>
  <si>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</si>
  <si>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</si>
  <si>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</si>
  <si>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</si>
  <si>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</si>
  <si>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</si>
  <si>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</si>
  <si>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</si>
  <si>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</si>
  <si>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</si>
  <si>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</si>
  <si>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</si>
  <si>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</si>
  <si>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</si>
  <si>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</si>
  <si>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</si>
  <si>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</si>
  <si>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</si>
  <si>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</si>
  <si>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</si>
  <si>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</si>
  <si>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</si>
  <si>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</si>
  <si>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</si>
  <si>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</si>
  <si>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</si>
  <si>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</si>
  <si>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</si>
  <si>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</si>
  <si>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</si>
  <si>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</si>
  <si>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</si>
  <si>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</si>
  <si>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</si>
  <si>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</si>
  <si>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</si>
  <si>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</si>
  <si>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</si>
  <si>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</si>
  <si>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</si>
  <si>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</si>
  <si>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</si>
  <si>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</si>
  <si>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</si>
  <si>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</si>
  <si>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</si>
  <si>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</si>
  <si>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</si>
  <si>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</si>
  <si>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</si>
  <si>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</si>
  <si>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</si>
  <si>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</si>
  <si>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</si>
  <si>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</si>
  <si>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</si>
  <si>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</si>
  <si>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</si>
  <si>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</si>
  <si>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</si>
  <si>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</si>
  <si>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</si>
  <si>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</si>
  <si>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</si>
  <si>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</si>
  <si>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</si>
  <si>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</si>
  <si>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</si>
  <si>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</si>
  <si>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</si>
  <si>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</si>
  <si>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</si>
  <si>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</si>
  <si>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</si>
  <si>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</si>
  <si>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</si>
  <si>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</si>
  <si>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</si>
  <si>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</si>
  <si>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</si>
  <si>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</si>
  <si>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</si>
  <si>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</si>
  <si>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</si>
  <si>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</si>
  <si>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</si>
  <si>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</si>
  <si>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</si>
  <si>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</si>
  <si>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</si>
  <si>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</si>
  <si>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</si>
  <si>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</si>
  <si>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</si>
  <si>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</si>
  <si>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</si>
  <si>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</si>
  <si>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</si>
  <si>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</si>
  <si>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</si>
  <si>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</si>
  <si>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</si>
  <si>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</si>
  <si>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</si>
  <si>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</si>
  <si>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</si>
  <si>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</si>
  <si>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</si>
  <si>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</si>
  <si>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</si>
  <si>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</si>
  <si>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</si>
  <si>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</si>
  <si>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</si>
  <si>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</si>
  <si>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</si>
  <si>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</si>
  <si>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</si>
  <si>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</si>
  <si>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</si>
  <si>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</si>
  <si>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</si>
  <si>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</si>
  <si>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</si>
  <si>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</si>
  <si>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</si>
  <si>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</si>
  <si>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</si>
  <si>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</si>
  <si>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</si>
  <si>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</si>
  <si>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</si>
  <si>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</si>
  <si>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</si>
  <si>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</si>
  <si>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</si>
  <si>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</si>
  <si>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</si>
  <si>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</si>
  <si>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</si>
  <si>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</si>
  <si>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</si>
  <si>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</si>
  <si>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</si>
  <si>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</si>
  <si>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</si>
  <si>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</si>
  <si>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</si>
  <si>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</si>
  <si>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</si>
  <si>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</si>
  <si>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</si>
  <si>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</si>
  <si>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</si>
  <si>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</si>
  <si>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</si>
  <si>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</si>
  <si>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</si>
  <si>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</si>
  <si>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</si>
  <si>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</si>
  <si>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</si>
  <si>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</si>
  <si>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</si>
  <si>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</si>
  <si>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</si>
  <si>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</si>
  <si>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</si>
  <si>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</si>
  <si>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</si>
  <si>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</si>
  <si>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</si>
  <si>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</si>
  <si>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</si>
  <si>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</si>
  <si>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</si>
  <si>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</si>
  <si>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</si>
  <si>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</si>
  <si>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</si>
  <si>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</si>
  <si>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</si>
  <si>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</si>
  <si>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</si>
  <si>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</si>
  <si>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</si>
  <si>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</si>
  <si>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</si>
  <si>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</si>
  <si>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</si>
  <si>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</si>
  <si>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</si>
  <si>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</si>
  <si>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</si>
  <si>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</si>
  <si>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</si>
  <si>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</si>
  <si>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</si>
  <si>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</si>
  <si>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</si>
  <si>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</si>
  <si>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</si>
  <si>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</si>
  <si>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</si>
  <si>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</si>
  <si>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</si>
  <si>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</si>
  <si>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</si>
  <si>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</si>
  <si>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</si>
  <si>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</si>
  <si>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</si>
  <si>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</si>
  <si>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</si>
  <si>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</si>
  <si>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</si>
  <si>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</si>
  <si>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</si>
  <si>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</si>
  <si>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</si>
  <si>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</si>
  <si>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</si>
  <si>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</si>
  <si>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</si>
  <si>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</si>
  <si>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</si>
  <si>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</si>
  <si>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</si>
  <si>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</si>
  <si>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</si>
  <si>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</si>
  <si>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</si>
  <si>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</si>
  <si>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</si>
  <si>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</si>
  <si>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</si>
  <si>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</si>
  <si>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</si>
  <si>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</si>
  <si>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</si>
  <si>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</si>
  <si>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</si>
  <si>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</si>
  <si>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</si>
  <si>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</si>
  <si>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</si>
  <si>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</si>
  <si>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</si>
  <si>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</si>
  <si>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</si>
  <si>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</si>
  <si>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</si>
  <si>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</si>
  <si>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</si>
  <si>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</si>
  <si>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</si>
  <si>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</si>
  <si>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</si>
  <si>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</si>
  <si>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</si>
  <si>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</si>
  <si>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</si>
  <si>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</si>
  <si>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</si>
  <si>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</si>
  <si>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</si>
  <si>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</si>
  <si>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</si>
  <si>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</si>
  <si>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</si>
  <si>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</si>
  <si>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</si>
  <si>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</si>
  <si>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</si>
  <si>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</si>
  <si>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</si>
  <si>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</si>
  <si>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</si>
  <si>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</si>
  <si>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</si>
  <si>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</si>
  <si>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</si>
  <si>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</si>
  <si>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</si>
  <si>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</si>
  <si>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</si>
  <si>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</si>
  <si>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</si>
  <si>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</si>
  <si>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</si>
  <si>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</si>
  <si>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</si>
  <si>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</si>
  <si>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</si>
  <si>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</si>
  <si>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</si>
  <si>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</si>
  <si>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</si>
  <si>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</si>
  <si>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</si>
  <si>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</si>
  <si>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</si>
  <si>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</si>
  <si>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</si>
  <si>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</si>
  <si>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</si>
  <si>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</si>
  <si>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</si>
  <si>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</si>
  <si>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</si>
  <si>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</si>
  <si>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</si>
  <si>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</si>
  <si>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</si>
  <si>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</si>
  <si>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</si>
  <si>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</si>
  <si>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</si>
  <si>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</si>
  <si>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</si>
  <si>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</si>
  <si>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</si>
  <si>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</si>
  <si>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</si>
  <si>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</si>
  <si>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</si>
  <si>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</si>
  <si>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</si>
  <si>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</si>
  <si>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</si>
  <si>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</si>
  <si>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</si>
  <si>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</si>
  <si>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</si>
  <si>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</si>
  <si>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</si>
  <si>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</si>
  <si>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</si>
  <si>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</si>
  <si>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</si>
  <si>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</si>
  <si>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</si>
  <si>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</si>
  <si>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</si>
  <si>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</si>
  <si>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</si>
  <si>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</si>
  <si>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</si>
  <si>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</si>
  <si>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</si>
  <si>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</si>
  <si>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</si>
  <si>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</si>
  <si>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</si>
  <si>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</si>
  <si>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</si>
  <si>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</si>
  <si>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</si>
  <si>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</si>
  <si>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</si>
  <si>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</si>
  <si>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</si>
  <si>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</si>
  <si>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</si>
  <si>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</si>
  <si>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</si>
  <si>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</si>
  <si>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</si>
  <si>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</si>
  <si>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</si>
  <si>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</si>
  <si>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</si>
  <si>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</si>
  <si>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</si>
  <si>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</si>
  <si>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</si>
  <si>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</si>
  <si>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</si>
  <si>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</si>
  <si>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</si>
  <si>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</si>
  <si>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</si>
  <si>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</si>
  <si>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</si>
  <si>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</si>
  <si>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</si>
  <si>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</si>
  <si>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</si>
  <si>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</si>
  <si>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</si>
  <si>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</si>
  <si>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</si>
  <si>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</si>
  <si>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</si>
  <si>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</si>
  <si>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</si>
  <si>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</si>
  <si>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</si>
  <si>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</si>
  <si>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</si>
  <si>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</si>
  <si>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</si>
  <si>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</si>
  <si>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</si>
  <si>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</si>
  <si>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</si>
  <si>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</si>
  <si>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</si>
  <si>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</si>
  <si>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</si>
  <si>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</si>
  <si>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</si>
  <si>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</si>
  <si>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</si>
  <si>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</si>
  <si>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</si>
  <si>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</si>
  <si>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</si>
  <si>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</si>
  <si>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</si>
  <si>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</si>
  <si>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</si>
  <si>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</si>
  <si>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</si>
  <si>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</si>
  <si>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</si>
  <si>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</si>
  <si>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</si>
  <si>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</si>
  <si>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</si>
  <si>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</si>
  <si>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</si>
  <si>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</si>
  <si>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</si>
  <si>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</si>
  <si>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</si>
  <si>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</si>
  <si>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</si>
  <si>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</si>
  <si>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</si>
  <si>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</si>
  <si>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</si>
  <si>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</si>
  <si>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</si>
  <si>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</si>
  <si>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</si>
  <si>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</si>
  <si>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</si>
  <si>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</si>
  <si>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</si>
  <si>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</si>
  <si>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</si>
  <si>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</si>
  <si>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</si>
  <si>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</si>
  <si>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</si>
  <si>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</si>
  <si>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</si>
  <si>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</si>
  <si>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</si>
  <si>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</si>
  <si>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</si>
  <si>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</si>
  <si>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</si>
  <si>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</si>
  <si>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</si>
  <si>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</si>
  <si>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</si>
  <si>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</si>
  <si>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</si>
  <si>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</si>
  <si>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</si>
  <si>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</si>
  <si>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</si>
  <si>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</si>
  <si>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</si>
  <si>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</si>
  <si>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</si>
  <si>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</si>
  <si>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</si>
  <si>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</si>
  <si>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</si>
  <si>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</si>
  <si>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</si>
  <si>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</si>
  <si>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</si>
  <si>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</si>
  <si>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</si>
  <si>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</si>
  <si>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</si>
  <si>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</si>
  <si>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</si>
  <si>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</si>
  <si>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</si>
  <si>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</si>
  <si>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</si>
  <si>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</si>
  <si>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</si>
  <si>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</si>
  <si>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</si>
  <si>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</si>
  <si>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</si>
  <si>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</si>
  <si>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</si>
  <si>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</si>
  <si>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</si>
  <si>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</si>
  <si>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</si>
  <si>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</si>
  <si>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</si>
  <si>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</si>
  <si>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</si>
  <si>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</si>
  <si>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</si>
  <si>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</si>
  <si>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</si>
  <si>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</si>
  <si>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</si>
  <si>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</si>
  <si>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</si>
  <si>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</si>
  <si>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</si>
  <si>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</si>
  <si>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</si>
  <si>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</si>
  <si>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</si>
  <si>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</si>
  <si>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</si>
  <si>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</si>
  <si>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</si>
  <si>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</si>
  <si>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</si>
  <si>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</si>
  <si>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</si>
  <si>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</si>
  <si>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</si>
  <si>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</si>
  <si>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</si>
  <si>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</si>
  <si>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</si>
  <si>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</si>
  <si>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</si>
  <si>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</si>
  <si>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</si>
  <si>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</si>
  <si>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</si>
  <si>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</si>
  <si>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</si>
  <si>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</si>
  <si>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</si>
  <si>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</si>
  <si>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</si>
  <si>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</si>
  <si>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</si>
  <si>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</si>
  <si>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</si>
  <si>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</si>
  <si>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</si>
  <si>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</si>
  <si>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</si>
  <si>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</si>
  <si>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</si>
  <si>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</si>
  <si>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</si>
  <si>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</si>
  <si>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</si>
  <si>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</si>
  <si>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</si>
  <si>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</si>
  <si>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</si>
  <si>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</si>
  <si>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</si>
  <si>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</si>
  <si>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</si>
  <si>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</si>
  <si>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</si>
  <si>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</si>
  <si>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</si>
  <si>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</si>
  <si>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</si>
  <si>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</si>
  <si>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</si>
  <si>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</si>
  <si>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</si>
  <si>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</si>
  <si>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</si>
  <si>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</si>
  <si>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</si>
  <si>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</si>
  <si>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</si>
  <si>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</si>
  <si>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</si>
  <si>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</si>
  <si>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</si>
  <si>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</si>
  <si>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</si>
  <si>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</si>
  <si>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</si>
  <si>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</si>
  <si>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</si>
  <si>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</si>
  <si>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</si>
  <si>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</si>
  <si>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</si>
  <si>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</si>
  <si>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</si>
  <si>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</si>
  <si>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</si>
  <si>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</si>
  <si>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</si>
  <si>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</si>
  <si>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</si>
  <si>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</si>
  <si>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</si>
  <si>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</si>
  <si>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</si>
  <si>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</si>
  <si>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</si>
  <si>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</si>
  <si>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</si>
  <si>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</si>
  <si>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</si>
  <si>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</si>
  <si>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</si>
  <si>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</si>
  <si>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</si>
  <si>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</si>
  <si>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</si>
  <si>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</si>
  <si>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</si>
  <si>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</si>
  <si>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</si>
  <si>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</si>
  <si>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</si>
  <si>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</si>
  <si>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</si>
  <si>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</si>
  <si>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</si>
  <si>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</si>
  <si>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</si>
  <si>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</si>
  <si>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</si>
  <si>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</si>
  <si>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</si>
  <si>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</si>
  <si>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</si>
  <si>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</si>
  <si>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</si>
  <si>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</si>
  <si>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</si>
  <si>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</si>
  <si>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</si>
  <si>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</si>
  <si>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</si>
  <si>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</si>
  <si>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</si>
  <si>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</si>
  <si>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</si>
  <si>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</si>
  <si>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</si>
  <si>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</si>
  <si>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</si>
  <si>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</si>
  <si>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</si>
  <si>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</si>
  <si>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</si>
  <si>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</si>
  <si>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</si>
  <si>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</si>
  <si>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</si>
  <si>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</si>
  <si>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</si>
  <si>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</si>
  <si>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</si>
  <si>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</si>
  <si>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</si>
  <si>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</si>
  <si>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</si>
  <si>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</si>
  <si>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</si>
  <si>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</si>
  <si>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</si>
  <si>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</si>
  <si>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</si>
  <si>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</si>
  <si>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</si>
  <si>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</si>
  <si>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</si>
  <si>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</si>
  <si>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</si>
  <si>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</si>
  <si>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</si>
  <si>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</si>
  <si>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</si>
  <si>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</si>
  <si>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</si>
  <si>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</si>
  <si>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</si>
  <si>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</si>
  <si>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</si>
  <si>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</si>
  <si>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</si>
  <si>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</si>
  <si>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</si>
  <si>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</si>
  <si>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</si>
  <si>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</si>
  <si>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</si>
  <si>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</si>
  <si>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</si>
  <si>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</si>
  <si>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</si>
  <si>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</si>
  <si>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</si>
  <si>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</si>
  <si>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</si>
  <si>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</si>
  <si>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</si>
  <si>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</si>
  <si>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</si>
  <si>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</si>
  <si>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</si>
  <si>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</si>
  <si>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</si>
  <si>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</si>
  <si>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</si>
  <si>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</si>
  <si>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</si>
  <si>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</si>
  <si>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</si>
  <si>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</si>
  <si>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</si>
  <si>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</si>
  <si>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</si>
  <si>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</si>
  <si>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</si>
  <si>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</si>
  <si>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</si>
  <si>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</si>
  <si>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</si>
  <si>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</si>
  <si>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</si>
  <si>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</si>
  <si>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</si>
  <si>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</si>
  <si>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</si>
  <si>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</si>
  <si>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</si>
  <si>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</si>
  <si>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</si>
  <si>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</si>
  <si>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</si>
  <si>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</si>
  <si>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</si>
  <si>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</si>
  <si>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</si>
  <si>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</si>
  <si>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</si>
  <si>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</si>
  <si>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</si>
  <si>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</si>
  <si>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</si>
  <si>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</si>
  <si>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</si>
  <si>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</si>
  <si>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</si>
  <si>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</si>
  <si>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</si>
  <si>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</si>
  <si>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</si>
  <si>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</si>
  <si>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</si>
  <si>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</si>
  <si>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</si>
  <si>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</si>
  <si>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</si>
  <si>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</si>
  <si>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</si>
  <si>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</si>
  <si>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</si>
  <si>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</si>
  <si>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</si>
  <si>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</si>
  <si>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</si>
  <si>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</si>
  <si>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</si>
  <si>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</si>
  <si>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</si>
  <si>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</si>
  <si>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</si>
  <si>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</si>
  <si>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</si>
  <si>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</si>
  <si>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</si>
  <si>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</si>
  <si>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</si>
  <si>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</si>
  <si>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</si>
  <si>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</si>
  <si>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</si>
  <si>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</si>
  <si>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</si>
  <si>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</si>
  <si>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</si>
  <si>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</si>
  <si>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</si>
  <si>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</si>
  <si>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</si>
  <si>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</si>
  <si>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</si>
  <si>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</si>
  <si>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</si>
  <si>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</si>
  <si>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</si>
  <si>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</si>
  <si>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</si>
  <si>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</si>
  <si>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</si>
  <si>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</si>
  <si>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</si>
  <si>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</si>
  <si>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</si>
  <si>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</si>
  <si>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</si>
  <si>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</si>
  <si>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</si>
  <si>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</si>
  <si>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</si>
  <si>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</si>
  <si>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</si>
  <si>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</si>
  <si>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</si>
  <si>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</si>
  <si>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</si>
  <si>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</si>
  <si>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</si>
  <si>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</si>
  <si>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</si>
  <si>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</si>
  <si>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</si>
  <si>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</si>
  <si>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</si>
  <si>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</si>
  <si>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</si>
  <si>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</si>
  <si>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</si>
  <si>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</si>
  <si>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</si>
  <si>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</si>
  <si>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</si>
  <si>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</si>
  <si>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</si>
  <si>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</si>
  <si>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</si>
  <si>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</si>
  <si>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</si>
  <si>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</si>
  <si>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</si>
  <si>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</si>
  <si>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</si>
  <si>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</si>
  <si>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</si>
  <si>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</si>
  <si>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</si>
  <si>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</si>
  <si>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</si>
  <si>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</si>
  <si>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</si>
  <si>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</si>
  <si>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</si>
  <si>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</si>
  <si>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</si>
  <si>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</si>
  <si>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</si>
  <si>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</si>
  <si>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</si>
  <si>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</si>
  <si>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</si>
  <si>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</si>
  <si>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</si>
  <si>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</si>
  <si>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</si>
  <si>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</si>
  <si>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</si>
  <si>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</si>
  <si>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</si>
  <si>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</si>
  <si>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</si>
  <si>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</si>
  <si>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</si>
  <si>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</si>
  <si>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</si>
  <si>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</si>
  <si>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</si>
  <si>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</si>
  <si>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</si>
  <si>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</si>
  <si>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</si>
  <si>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</si>
  <si>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</si>
  <si>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</si>
  <si>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</si>
  <si>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</si>
  <si>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</si>
  <si>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</si>
  <si>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</si>
  <si>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</si>
  <si>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</si>
  <si>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</si>
  <si>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</si>
  <si>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</si>
  <si>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</si>
  <si>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</si>
  <si>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</si>
  <si>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</si>
  <si>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</si>
  <si>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</si>
  <si>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</si>
  <si>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</si>
  <si>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</si>
  <si>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</si>
  <si>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</si>
  <si>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</si>
  <si>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</si>
  <si>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</si>
  <si>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</si>
  <si>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</si>
  <si>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</si>
  <si>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</si>
  <si>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</si>
  <si>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</si>
  <si>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</si>
  <si>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</si>
  <si>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</si>
  <si>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</si>
  <si>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</si>
  <si>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</si>
  <si>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</si>
  <si>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</si>
  <si>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</si>
  <si>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</si>
  <si>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</si>
  <si>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</si>
  <si>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</si>
  <si>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</si>
  <si>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</si>
  <si>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</si>
  <si>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</si>
  <si>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</si>
  <si>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</si>
  <si>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</si>
  <si>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</si>
  <si>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</si>
  <si>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</si>
  <si>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</si>
  <si>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</si>
  <si>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</si>
  <si>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</si>
  <si>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</si>
  <si>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</si>
  <si>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</si>
  <si>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</si>
  <si>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</si>
  <si>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</si>
  <si>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</si>
  <si>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</si>
  <si>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</si>
  <si>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</si>
  <si>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</si>
  <si>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</si>
  <si>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</si>
  <si>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</si>
  <si>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</si>
  <si>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</si>
  <si>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</si>
  <si>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</si>
  <si>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</si>
  <si>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</si>
  <si>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</si>
  <si>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</si>
  <si>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</si>
  <si>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</si>
  <si>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</si>
  <si>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</si>
  <si>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</si>
  <si>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</si>
  <si>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</si>
  <si>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</si>
  <si>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</si>
  <si>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</si>
  <si>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</si>
  <si>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</si>
  <si>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</si>
  <si>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</si>
  <si>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</si>
  <si>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</si>
  <si>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</si>
  <si>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</si>
  <si>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</si>
  <si>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</si>
  <si>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</si>
  <si>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</si>
  <si>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</si>
  <si>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</si>
  <si>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</si>
  <si>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</si>
  <si>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</si>
  <si>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</si>
  <si>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</si>
  <si>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</si>
  <si>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</si>
  <si>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</si>
  <si>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</si>
  <si>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</si>
  <si>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</si>
  <si>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</si>
  <si>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</si>
  <si>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</si>
  <si>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</si>
  <si>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</si>
  <si>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</si>
  <si>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</si>
  <si>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</si>
  <si>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</si>
  <si>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</si>
  <si>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</si>
  <si>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</si>
  <si>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</si>
  <si>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</si>
  <si>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</si>
  <si>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</si>
  <si>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</si>
  <si>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</si>
  <si>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</si>
  <si>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</si>
  <si>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</si>
  <si>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</si>
  <si>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</si>
  <si>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</si>
  <si>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</si>
  <si>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</si>
  <si>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</si>
  <si>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</si>
  <si>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</si>
  <si>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</si>
  <si>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</si>
  <si>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</si>
  <si>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</si>
  <si>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</si>
  <si>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</si>
  <si>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</si>
  <si>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</si>
  <si>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</si>
  <si>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</si>
  <si>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</si>
  <si>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</si>
  <si>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</si>
  <si>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</si>
  <si>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</si>
  <si>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</si>
  <si>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</si>
  <si>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</si>
  <si>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</si>
  <si>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</si>
  <si>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</si>
  <si>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</si>
  <si>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</si>
  <si>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</si>
  <si>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</si>
  <si>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</si>
  <si>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</si>
  <si>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</si>
  <si>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</si>
  <si>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</si>
  <si>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</si>
  <si>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</si>
  <si>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</si>
  <si>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</si>
  <si>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</si>
  <si>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</si>
  <si>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</si>
  <si>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</si>
  <si>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</si>
  <si>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</si>
  <si>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</si>
  <si>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</si>
  <si>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</si>
  <si>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</si>
  <si>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</si>
  <si>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</si>
  <si>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</si>
  <si>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</si>
  <si>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</si>
  <si>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</si>
  <si>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</si>
  <si>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</si>
  <si>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</si>
  <si>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</si>
  <si>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</si>
  <si>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</si>
  <si>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</si>
  <si>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</si>
  <si>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</si>
  <si>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</si>
  <si>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</si>
  <si>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</si>
  <si>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</si>
  <si>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</si>
  <si>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</si>
  <si>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</si>
  <si>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</si>
  <si>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</si>
  <si>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</si>
  <si>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</si>
  <si>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</si>
  <si>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</si>
  <si>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</si>
  <si>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</si>
  <si>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</si>
  <si>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</si>
  <si>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</si>
  <si>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</si>
  <si>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</si>
  <si>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</si>
  <si>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</si>
  <si>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</si>
  <si>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</si>
  <si>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</si>
  <si>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</si>
  <si>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</si>
  <si>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</si>
  <si>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</si>
  <si>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</si>
  <si>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</si>
  <si>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</si>
  <si>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</si>
  <si>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</si>
  <si>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</si>
  <si>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</si>
  <si>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</si>
  <si>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</si>
  <si>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</si>
  <si>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</si>
  <si>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</si>
  <si>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</si>
  <si>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</si>
  <si>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</si>
  <si>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</si>
  <si>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</si>
  <si>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</si>
  <si>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</si>
  <si>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</si>
  <si>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</si>
  <si>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</si>
  <si>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</si>
  <si>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</si>
  <si>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</si>
  <si>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</si>
  <si>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</si>
  <si>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</si>
  <si>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</si>
  <si>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</si>
  <si>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</si>
  <si>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</si>
  <si>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</si>
  <si>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</si>
  <si>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</si>
  <si>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</si>
  <si>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</si>
  <si>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</si>
  <si>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</si>
  <si>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</si>
  <si>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</si>
  <si>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</si>
  <si>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</si>
  <si>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</si>
  <si>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</si>
  <si>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</si>
  <si>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</si>
  <si>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</si>
  <si>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</si>
  <si>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</si>
  <si>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</si>
  <si>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</si>
  <si>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</si>
  <si>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</si>
  <si>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</si>
  <si>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</si>
  <si>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</si>
  <si>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</si>
  <si>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</si>
  <si>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</si>
  <si>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</si>
  <si>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</si>
  <si>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</si>
  <si>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</si>
  <si>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</si>
  <si>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</si>
  <si>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</si>
  <si>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</si>
  <si>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</si>
  <si>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</si>
  <si>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</si>
  <si>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</si>
  <si>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</si>
  <si>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</si>
  <si>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</si>
  <si>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</si>
  <si>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</si>
  <si>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</si>
  <si>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</si>
  <si>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</si>
  <si>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</si>
  <si>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</si>
  <si>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</si>
  <si>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</si>
  <si>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</si>
  <si>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</si>
  <si>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</si>
  <si>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</si>
  <si>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</si>
  <si>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</si>
  <si>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</si>
  <si>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</si>
  <si>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</si>
  <si>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</si>
  <si>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</si>
  <si>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</si>
  <si>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</si>
  <si>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</si>
  <si>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</si>
  <si>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</si>
  <si>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</si>
  <si>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</si>
  <si>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</si>
  <si>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</si>
  <si>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</si>
  <si>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</si>
  <si>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</si>
  <si>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</si>
  <si>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</si>
  <si>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</si>
  <si>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</si>
  <si>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</si>
  <si>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</si>
  <si>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</si>
  <si>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</si>
  <si>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</si>
  <si>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</si>
  <si>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</si>
  <si>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</si>
  <si>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</si>
  <si>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</si>
  <si>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</si>
  <si>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</si>
  <si>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</si>
  <si>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</si>
  <si>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</si>
  <si>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</si>
  <si>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</si>
  <si>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</si>
  <si>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</si>
  <si>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</si>
  <si>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</si>
  <si>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</si>
  <si>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</si>
  <si>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</si>
  <si>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</si>
  <si>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</si>
  <si>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</si>
  <si>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</si>
  <si>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</si>
  <si>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</si>
  <si>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</si>
  <si>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</si>
  <si>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</si>
  <si>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</si>
  <si>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</si>
  <si>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</si>
  <si>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</si>
  <si>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</si>
  <si>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</si>
  <si>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</si>
  <si>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</si>
  <si>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</si>
  <si>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</si>
  <si>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</si>
  <si>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</si>
  <si>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</si>
  <si>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</si>
  <si>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</si>
  <si>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</si>
  <si>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</si>
  <si>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</si>
  <si>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</si>
  <si>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</si>
  <si>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</si>
  <si>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</si>
  <si>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</si>
  <si>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</si>
  <si>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</si>
  <si>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</si>
  <si>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</si>
  <si>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</si>
  <si>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</si>
  <si>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</si>
  <si>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</si>
  <si>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</si>
  <si>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</si>
  <si>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</si>
  <si>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</si>
  <si>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</si>
  <si>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</si>
  <si>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</si>
  <si>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</si>
  <si>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</si>
  <si>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</si>
  <si>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</si>
  <si>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</si>
  <si>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</si>
  <si>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</si>
  <si>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</si>
  <si>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</si>
  <si>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</si>
  <si>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</si>
  <si>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</si>
  <si>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</si>
  <si>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</si>
  <si>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</si>
  <si>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</si>
  <si>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</si>
  <si>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</si>
  <si>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</si>
  <si>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</si>
  <si>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</si>
  <si>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</si>
  <si>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</si>
  <si>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</si>
  <si>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</si>
  <si>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</si>
  <si>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</si>
  <si>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</si>
  <si>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</si>
  <si>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</si>
  <si>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</si>
  <si>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</si>
  <si>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</si>
  <si>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</si>
  <si>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</si>
  <si>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</si>
  <si>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</si>
  <si>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</si>
  <si>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</si>
  <si>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</si>
  <si>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</si>
  <si>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</si>
  <si>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</si>
  <si>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</si>
  <si>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</si>
  <si>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</si>
  <si>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</si>
  <si>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</si>
  <si>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</si>
  <si>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</si>
  <si>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</si>
  <si>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</si>
  <si>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</si>
  <si>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</si>
  <si>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</si>
  <si>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</si>
  <si>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</si>
  <si>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</si>
  <si>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</si>
  <si>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</si>
  <si>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</si>
  <si>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</si>
  <si>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</si>
  <si>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</si>
  <si>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</si>
  <si>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</si>
  <si>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</si>
  <si>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</si>
  <si>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</si>
  <si>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</si>
  <si>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</si>
  <si>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</si>
  <si>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</si>
  <si>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</si>
  <si>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</si>
  <si>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</si>
  <si>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</si>
  <si>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</si>
  <si>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</si>
  <si>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</si>
  <si>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</si>
  <si>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</si>
  <si>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</si>
  <si>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</si>
  <si>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</si>
  <si>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</si>
  <si>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</si>
  <si>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</si>
  <si>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</si>
  <si>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</si>
  <si>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</si>
  <si>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</si>
  <si>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</si>
  <si>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</si>
  <si>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</si>
  <si>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</si>
  <si>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</si>
  <si>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</si>
  <si>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</si>
  <si>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</si>
  <si>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</si>
  <si>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</si>
  <si>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</si>
  <si>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</si>
  <si>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</si>
  <si>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</si>
  <si>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</si>
  <si>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</si>
  <si>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</si>
  <si>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</si>
  <si>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</si>
  <si>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</si>
  <si>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</si>
  <si>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</si>
  <si>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</si>
  <si>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</si>
  <si>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</si>
  <si>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</si>
  <si>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</si>
  <si>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</si>
  <si>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</si>
  <si>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</si>
  <si>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</si>
  <si>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</si>
  <si>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</si>
  <si>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</si>
  <si>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</si>
  <si>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</si>
  <si>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</si>
  <si>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</si>
  <si>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</si>
  <si>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</si>
  <si>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</si>
  <si>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</si>
  <si>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</si>
  <si>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</si>
  <si>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</si>
  <si>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</si>
  <si>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</si>
  <si>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</si>
  <si>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</si>
  <si>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</si>
  <si>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</si>
  <si>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</si>
  <si>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</si>
  <si>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</si>
  <si>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</si>
  <si>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</si>
  <si>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</si>
  <si>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</si>
  <si>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</si>
  <si>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</si>
  <si>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</si>
  <si>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</si>
  <si>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</si>
  <si>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</si>
  <si>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</si>
  <si>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</si>
  <si>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</si>
  <si>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</si>
  <si>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</si>
  <si>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</si>
  <si>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</si>
  <si>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</si>
  <si>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</si>
  <si>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</si>
  <si>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</si>
  <si>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</si>
  <si>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</si>
  <si>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</si>
  <si>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</si>
  <si>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</si>
  <si>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</si>
  <si>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</si>
  <si>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</si>
  <si>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</si>
  <si>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</si>
  <si>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</si>
  <si>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</si>
  <si>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</si>
  <si>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</si>
  <si>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</si>
  <si>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</si>
  <si>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</si>
  <si>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</si>
  <si>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</si>
  <si>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</si>
  <si>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</si>
  <si>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</si>
  <si>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</si>
  <si>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</si>
  <si>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</si>
  <si>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</si>
  <si>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</si>
  <si>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</si>
  <si>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</si>
  <si>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</si>
  <si>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</si>
  <si>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</si>
  <si>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</si>
  <si>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</si>
  <si>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</si>
  <si>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</si>
  <si>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</si>
  <si>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</si>
  <si>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</si>
  <si>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</si>
  <si>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</si>
  <si>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</si>
  <si>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</si>
  <si>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</si>
  <si>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</si>
  <si>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</si>
  <si>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</si>
  <si>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</si>
  <si>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</si>
  <si>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</si>
  <si>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</si>
  <si>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</si>
  <si>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</si>
  <si>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</si>
  <si>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</si>
  <si>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</si>
  <si>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</si>
  <si>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</si>
  <si>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</si>
  <si>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</si>
  <si>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</si>
  <si>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</si>
  <si>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</si>
  <si>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</si>
  <si>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</si>
  <si>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</si>
  <si>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</si>
  <si>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</si>
  <si>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</si>
  <si>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</si>
  <si>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</si>
  <si>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</si>
  <si>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</si>
  <si>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</si>
  <si>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</si>
  <si>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</si>
  <si>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</si>
  <si>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</si>
  <si>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</si>
  <si>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</si>
  <si>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</si>
  <si>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</si>
  <si>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</si>
  <si>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</si>
  <si>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</si>
  <si>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</si>
  <si>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</si>
  <si>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</si>
  <si>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</si>
  <si>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</si>
  <si>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</si>
  <si>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</si>
  <si>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</si>
  <si>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</si>
  <si>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</si>
  <si>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</si>
  <si>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</si>
  <si>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</si>
  <si>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</si>
  <si>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</si>
  <si>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</si>
  <si>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</si>
  <si>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</si>
  <si>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</si>
  <si>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</si>
  <si>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</si>
  <si>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</si>
  <si>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</si>
  <si>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</si>
  <si>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</si>
  <si>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</si>
  <si>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</si>
  <si>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</si>
  <si>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</si>
  <si>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</si>
  <si>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</si>
  <si>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</si>
  <si>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</si>
  <si>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</si>
  <si>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</si>
  <si>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</si>
  <si>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</si>
  <si>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</si>
  <si>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</si>
  <si>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</si>
  <si>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</si>
  <si>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</si>
  <si>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</si>
  <si>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</si>
  <si>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</si>
  <si>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</si>
  <si>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</si>
  <si>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</si>
  <si>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</si>
  <si>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</si>
  <si>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</si>
  <si>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</si>
  <si>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</si>
  <si>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</si>
  <si>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</si>
  <si>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</si>
  <si>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</si>
  <si>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</si>
  <si>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</si>
  <si>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</si>
  <si>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</si>
  <si>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</si>
  <si>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</si>
  <si>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</si>
  <si>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</si>
  <si>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</si>
  <si>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</si>
  <si>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</si>
  <si>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</si>
  <si>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</si>
  <si>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</si>
  <si>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</si>
  <si>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</si>
  <si>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</si>
  <si>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</si>
  <si>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</si>
  <si>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</si>
  <si>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</si>
  <si>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</si>
  <si>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</si>
  <si>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</si>
  <si>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</si>
  <si>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</si>
  <si>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</si>
  <si>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</si>
  <si>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</si>
  <si>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</si>
  <si>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</si>
  <si>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</si>
  <si>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</si>
  <si>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</si>
  <si>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</si>
  <si>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</si>
  <si>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</si>
  <si>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</si>
  <si>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</si>
  <si>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</si>
  <si>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</si>
  <si>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</si>
  <si>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</si>
  <si>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</si>
  <si>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</si>
  <si>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</si>
  <si>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</si>
  <si>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</si>
  <si>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</si>
  <si>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</si>
  <si>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</si>
  <si>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</si>
  <si>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</si>
  <si>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</si>
  <si>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</si>
  <si>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</si>
  <si>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</si>
  <si>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</si>
  <si>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</si>
  <si>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</si>
  <si>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</si>
  <si>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</si>
  <si>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</si>
  <si>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</si>
  <si>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</si>
  <si>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</si>
  <si>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</si>
  <si>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</si>
  <si>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</si>
  <si>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</si>
  <si>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</si>
  <si>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</si>
  <si>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</si>
  <si>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</si>
  <si>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</si>
  <si>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</si>
  <si>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</si>
  <si>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</si>
  <si>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</si>
  <si>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</si>
  <si>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</si>
  <si>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</si>
  <si>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</si>
  <si>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</si>
  <si>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</si>
  <si>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</si>
  <si>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</si>
  <si>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</si>
  <si>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</si>
  <si>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</si>
  <si>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</si>
  <si>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</si>
  <si>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</si>
  <si>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</si>
  <si>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</si>
  <si>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</si>
  <si>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</si>
  <si>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</si>
  <si>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</si>
  <si>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</si>
  <si>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</si>
  <si>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</si>
  <si>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</si>
  <si>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</si>
  <si>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</si>
  <si>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</si>
  <si>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</si>
  <si>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</si>
  <si>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</si>
  <si>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</si>
  <si>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</si>
  <si>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</si>
  <si>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</si>
  <si>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</si>
  <si>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</si>
  <si>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</si>
  <si>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</si>
  <si>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</si>
  <si>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</si>
  <si>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</si>
  <si>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</si>
  <si>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</si>
  <si>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</si>
  <si>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</si>
  <si>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</si>
  <si>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</si>
  <si>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</si>
  <si>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</si>
  <si>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</si>
  <si>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</si>
  <si>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</si>
  <si>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</si>
  <si>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</si>
  <si>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</si>
  <si>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</si>
  <si>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</si>
  <si>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</si>
  <si>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</si>
  <si>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</si>
  <si>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</si>
  <si>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</si>
  <si>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</si>
  <si>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</si>
  <si>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</si>
  <si>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</si>
  <si>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</si>
  <si>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</si>
  <si>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</si>
  <si>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</si>
  <si>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</si>
  <si>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</si>
  <si>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</si>
  <si>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</si>
  <si>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</si>
  <si>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</si>
  <si>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</si>
  <si>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</si>
  <si>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</si>
  <si>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</si>
  <si>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</si>
  <si>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</si>
  <si>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</si>
  <si>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</si>
  <si>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</si>
  <si>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</si>
  <si>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</si>
  <si>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</si>
  <si>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</si>
  <si>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</si>
  <si>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</si>
  <si>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</si>
  <si>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</si>
  <si>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</si>
  <si>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</si>
  <si>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</si>
  <si>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</si>
  <si>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</si>
  <si>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</si>
  <si>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</si>
  <si>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</si>
  <si>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</si>
  <si>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</si>
  <si>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</si>
  <si>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</si>
  <si>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</si>
  <si>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</si>
  <si>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</si>
  <si>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</si>
  <si>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</si>
  <si>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</si>
  <si>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</si>
  <si>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</si>
  <si>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</si>
  <si>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</si>
  <si>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</si>
  <si>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</si>
  <si>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</si>
  <si>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</si>
  <si>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</si>
  <si>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</si>
  <si>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</si>
  <si>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</si>
  <si>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</si>
  <si>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</si>
  <si>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</si>
  <si>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</si>
  <si>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</si>
  <si>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</si>
  <si>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</si>
  <si>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</si>
  <si>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</si>
  <si>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</si>
  <si>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</si>
  <si>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</si>
  <si>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</si>
  <si>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</si>
  <si>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</si>
  <si>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</si>
  <si>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</si>
  <si>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</si>
  <si>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</si>
  <si>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</si>
  <si>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</si>
  <si>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</si>
  <si>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</si>
  <si>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</si>
  <si>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</si>
  <si>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</si>
  <si>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</si>
  <si>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</si>
  <si>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</si>
  <si>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</si>
  <si>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</si>
  <si>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</si>
  <si>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</si>
  <si>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</si>
  <si>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</si>
  <si>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</si>
  <si>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</si>
  <si>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</si>
  <si>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</si>
  <si>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</si>
  <si>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</si>
  <si>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</si>
  <si>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</si>
  <si>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</si>
  <si>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</si>
  <si>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</si>
  <si>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</si>
  <si>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</si>
  <si>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</si>
  <si>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</si>
  <si>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</si>
  <si>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</si>
  <si>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</si>
  <si>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</si>
  <si>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</si>
  <si>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</si>
  <si>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</si>
  <si>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</si>
  <si>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</si>
  <si>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</si>
  <si>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</si>
  <si>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</si>
  <si>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</si>
  <si>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</si>
  <si>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</si>
  <si>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</si>
  <si>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</si>
  <si>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</si>
  <si>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</si>
  <si>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</si>
  <si>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</si>
  <si>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</si>
  <si>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</si>
  <si>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</si>
  <si>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</si>
  <si>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</si>
  <si>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</si>
  <si>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</si>
  <si>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</si>
  <si>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</si>
  <si>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</si>
  <si>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</si>
  <si>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</si>
  <si>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</si>
  <si>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</si>
  <si>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</si>
  <si>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</si>
  <si>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</si>
  <si>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</si>
  <si>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</si>
  <si>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</si>
  <si>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</si>
  <si>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</si>
  <si>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</si>
  <si>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</si>
  <si>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</si>
  <si>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</si>
  <si>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</si>
  <si>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</si>
  <si>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</si>
  <si>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</si>
  <si>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</si>
  <si>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</si>
  <si>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</si>
  <si>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</si>
  <si>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</si>
  <si>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</si>
  <si>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</si>
  <si>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</si>
  <si>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</si>
  <si>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</si>
  <si>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</si>
  <si>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</si>
  <si>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</si>
  <si>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</si>
  <si>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</si>
  <si>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</si>
  <si>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</si>
  <si>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</si>
  <si>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</si>
  <si>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</si>
  <si>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</si>
  <si>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</si>
  <si>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</si>
  <si>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</si>
  <si>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</si>
  <si>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</si>
  <si>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</si>
  <si>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</si>
  <si>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</si>
  <si>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</si>
  <si>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</si>
  <si>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</si>
  <si>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</si>
  <si>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</si>
  <si>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</si>
  <si>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</si>
  <si>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</si>
  <si>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</si>
  <si>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</si>
  <si>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</si>
  <si>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</si>
  <si>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</si>
  <si>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</si>
  <si>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</si>
  <si>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</si>
  <si>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</si>
  <si>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</si>
  <si>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</si>
  <si>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</si>
  <si>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</si>
  <si>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</si>
  <si>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</si>
  <si>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</si>
  <si>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</si>
  <si>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</si>
  <si>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</si>
  <si>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</si>
  <si>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</si>
  <si>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</si>
  <si>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</si>
  <si>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</si>
  <si>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</si>
  <si>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</si>
  <si>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</si>
  <si>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</si>
  <si>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</si>
  <si>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</si>
  <si>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</si>
  <si>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</si>
  <si>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</si>
  <si>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</si>
  <si>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</si>
  <si>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</si>
  <si>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</si>
  <si>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</si>
  <si>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</si>
  <si>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</si>
  <si>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</si>
  <si>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</si>
  <si>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</si>
  <si>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</si>
  <si>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</si>
  <si>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</si>
  <si>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</si>
  <si>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</si>
  <si>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</si>
  <si>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</si>
  <si>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</si>
  <si>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</si>
  <si>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</si>
  <si>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</si>
  <si>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</si>
  <si>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</si>
  <si>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</si>
  <si>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</si>
  <si>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</si>
  <si>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</si>
  <si>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</si>
  <si>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</si>
  <si>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</si>
  <si>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</si>
  <si>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</si>
  <si>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</si>
  <si>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</si>
  <si>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</si>
  <si>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</si>
  <si>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</si>
  <si>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</si>
  <si>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</si>
  <si>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</si>
  <si>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</si>
  <si>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</si>
  <si>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</si>
  <si>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</si>
  <si>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</si>
  <si>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</si>
  <si>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</si>
  <si>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</si>
  <si>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</si>
  <si>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</si>
  <si>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</si>
  <si>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</si>
  <si>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</si>
  <si>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</si>
  <si>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</si>
  <si>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</si>
  <si>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</si>
  <si>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</si>
  <si>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</si>
  <si>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</si>
  <si>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</si>
  <si>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</si>
  <si>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</si>
  <si>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</si>
  <si>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</si>
  <si>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</si>
  <si>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</si>
  <si>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</si>
  <si>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</si>
  <si>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</si>
  <si>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</si>
  <si>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</si>
  <si>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</si>
  <si>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</si>
  <si>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</si>
  <si>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</si>
  <si>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</si>
  <si>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</si>
  <si>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</si>
  <si>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</si>
  <si>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</si>
  <si>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</si>
  <si>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</si>
  <si>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</si>
  <si>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</si>
  <si>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</si>
  <si>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</si>
  <si>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</si>
  <si>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</si>
  <si>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</si>
  <si>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</si>
  <si>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</si>
  <si>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</si>
  <si>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</si>
  <si>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</si>
  <si>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</si>
  <si>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</si>
  <si>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</si>
  <si>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</si>
  <si>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</si>
  <si>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</si>
  <si>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</si>
  <si>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</si>
  <si>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</si>
  <si>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</si>
  <si>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</si>
  <si>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</si>
  <si>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</si>
  <si>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</si>
  <si>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</si>
  <si>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</si>
  <si>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</si>
  <si>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</si>
  <si>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</si>
  <si>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</si>
  <si>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</si>
  <si>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</si>
  <si>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</si>
  <si>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</si>
  <si>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</si>
  <si>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</si>
  <si>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</si>
  <si>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</si>
  <si>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</si>
  <si>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</si>
  <si>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</si>
  <si>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</si>
  <si>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</si>
  <si>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</si>
  <si>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</si>
  <si>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</si>
  <si>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</si>
  <si>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</si>
  <si>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</si>
  <si>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</si>
  <si>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</si>
  <si>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</si>
  <si>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</si>
  <si>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</si>
  <si>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</si>
  <si>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</si>
  <si>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</si>
  <si>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</si>
  <si>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</si>
  <si>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</si>
  <si>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</si>
  <si>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</si>
  <si>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</si>
  <si>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</si>
  <si>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</si>
  <si>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</si>
  <si>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</si>
  <si>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</si>
  <si>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</si>
  <si>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</si>
  <si>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</si>
  <si>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</si>
  <si>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</si>
  <si>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</si>
  <si>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</si>
  <si>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</si>
  <si>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</si>
  <si>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</si>
  <si>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</si>
  <si>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</si>
  <si>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</si>
  <si>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</si>
  <si>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</si>
  <si>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</si>
  <si>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</si>
  <si>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</si>
  <si>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</si>
  <si>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</si>
  <si>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</si>
  <si>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</si>
  <si>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</si>
  <si>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</si>
  <si>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</si>
  <si>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</si>
  <si>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</si>
  <si>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</si>
  <si>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</si>
  <si>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</si>
  <si>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</si>
  <si>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</si>
  <si>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</si>
  <si>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</si>
  <si>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</si>
  <si>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</si>
  <si>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</si>
  <si>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</si>
  <si>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</si>
  <si>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</si>
  <si>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</si>
  <si>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</si>
  <si>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</si>
  <si>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</si>
  <si>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</si>
  <si>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</si>
  <si>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</si>
  <si>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</si>
  <si>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</si>
  <si>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</si>
  <si>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</si>
  <si>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</si>
  <si>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</si>
  <si>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</si>
  <si>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</si>
  <si>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</si>
  <si>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</si>
  <si>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</si>
  <si>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</si>
  <si>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</si>
  <si>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</si>
  <si>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</si>
  <si>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</si>
  <si>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</si>
  <si>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</si>
  <si>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</si>
  <si>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</si>
  <si>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</si>
  <si>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</si>
  <si>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</si>
  <si>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</si>
  <si>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</si>
  <si>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</si>
  <si>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</si>
  <si>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</si>
  <si>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</si>
  <si>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</si>
  <si>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</si>
  <si>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</si>
  <si>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</si>
  <si>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</si>
  <si>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</si>
  <si>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</si>
  <si>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</si>
  <si>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</si>
  <si>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</si>
  <si>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</si>
  <si>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</si>
  <si>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</si>
  <si>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</si>
  <si>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</si>
  <si>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</si>
  <si>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</si>
  <si>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</si>
  <si>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</si>
  <si>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</si>
  <si>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</si>
  <si>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</si>
  <si>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</si>
  <si>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</si>
  <si>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</si>
  <si>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</si>
  <si>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</si>
  <si>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</si>
  <si>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</si>
  <si>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</si>
  <si>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</si>
  <si>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</si>
  <si>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</si>
  <si>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</si>
  <si>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</si>
  <si>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</si>
  <si>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</si>
  <si>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</si>
  <si>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</si>
  <si>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</si>
  <si>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</si>
  <si>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</si>
  <si>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</si>
  <si>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</si>
  <si>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</si>
  <si>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</si>
  <si>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</si>
  <si>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</si>
  <si>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</si>
  <si>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</si>
  <si>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</si>
  <si>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</si>
  <si>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</si>
  <si>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</si>
  <si>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</si>
  <si>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</si>
  <si>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</si>
  <si>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</si>
  <si>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</si>
  <si>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</si>
  <si>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</si>
  <si>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</si>
  <si>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</si>
  <si>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</si>
  <si>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</si>
  <si>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</si>
  <si>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</si>
  <si>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</si>
  <si>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</si>
  <si>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</si>
  <si>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</si>
  <si>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</si>
  <si>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</si>
  <si>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</si>
  <si>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</si>
  <si>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</si>
  <si>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</si>
  <si>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</si>
  <si>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</si>
  <si>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</si>
  <si>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</si>
  <si>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</si>
  <si>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</si>
  <si>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</si>
  <si>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</si>
  <si>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</si>
  <si>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</si>
  <si>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</si>
  <si>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</si>
  <si>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</si>
  <si>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</si>
  <si>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</si>
  <si>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</si>
  <si>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</si>
  <si>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</si>
  <si>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</si>
  <si>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</si>
  <si>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</si>
  <si>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</si>
  <si>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</si>
  <si>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</si>
  <si>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</si>
  <si>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</si>
  <si>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</si>
  <si>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</si>
  <si>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</si>
  <si>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</si>
  <si>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</si>
  <si>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</si>
  <si>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</si>
  <si>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</si>
  <si>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</si>
  <si>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</si>
  <si>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</si>
  <si>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</si>
  <si>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</si>
  <si>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</si>
  <si>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</si>
  <si>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</si>
  <si>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</si>
  <si>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</si>
  <si>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</si>
  <si>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</si>
  <si>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</si>
  <si>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</si>
  <si>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</si>
  <si>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</si>
  <si>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</si>
  <si>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</si>
  <si>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</si>
  <si>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</si>
  <si>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</si>
  <si>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</si>
  <si>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</si>
  <si>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</si>
  <si>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</si>
  <si>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</si>
  <si>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</si>
  <si>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</si>
  <si>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</si>
  <si>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</si>
  <si>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</si>
  <si>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</si>
  <si>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</si>
  <si>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</si>
  <si>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</si>
  <si>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</si>
  <si>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</si>
  <si>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</si>
  <si>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</si>
  <si>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</si>
  <si>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</si>
  <si>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</si>
  <si>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</si>
  <si>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</si>
  <si>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</si>
  <si>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</si>
  <si>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</si>
  <si>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</si>
  <si>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</si>
  <si>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</si>
  <si>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</si>
  <si>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</si>
  <si>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</si>
  <si>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</si>
  <si>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</si>
  <si>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</si>
  <si>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</si>
  <si>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</si>
  <si>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</si>
  <si>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</si>
  <si>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</si>
  <si>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</si>
  <si>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</si>
  <si>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</si>
  <si>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</si>
  <si>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</si>
  <si>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</si>
  <si>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</si>
  <si>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</si>
  <si>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</si>
  <si>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</si>
  <si>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</si>
  <si>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</si>
  <si>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</si>
  <si>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</si>
  <si>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</si>
  <si>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</si>
  <si>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</si>
  <si>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</si>
  <si>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</si>
  <si>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</si>
  <si>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</si>
  <si>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</si>
  <si>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</si>
  <si>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</si>
  <si>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</si>
  <si>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</si>
  <si>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</si>
  <si>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</si>
  <si>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</si>
  <si>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</si>
  <si>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</si>
  <si>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</si>
  <si>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</si>
  <si>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</si>
  <si>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</si>
  <si>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</si>
  <si>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</si>
  <si>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</si>
  <si>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</si>
  <si>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</si>
  <si>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</si>
  <si>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</si>
  <si>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</si>
  <si>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</si>
  <si>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</si>
  <si>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</si>
  <si>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</si>
  <si>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</si>
  <si>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</si>
  <si>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</si>
  <si>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</si>
  <si>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</si>
  <si>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</si>
  <si>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</si>
  <si>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</si>
  <si>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</si>
  <si>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</si>
  <si>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</si>
  <si>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</si>
  <si>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</si>
  <si>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</si>
  <si>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</si>
  <si>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</si>
  <si>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</si>
  <si>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</si>
  <si>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</si>
  <si>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</si>
  <si>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</si>
  <si>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</si>
  <si>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</si>
  <si>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</si>
  <si>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</si>
  <si>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</si>
  <si>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</si>
  <si>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</si>
  <si>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</si>
  <si>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</si>
  <si>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</si>
  <si>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</si>
  <si>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</si>
  <si>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</si>
  <si>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</si>
  <si>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</si>
  <si>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</si>
  <si>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</si>
  <si>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</si>
  <si>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</si>
  <si>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</si>
  <si>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</si>
  <si>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</si>
  <si>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</si>
  <si>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</si>
  <si>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</si>
  <si>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</si>
  <si>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</si>
  <si>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</si>
  <si>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</si>
  <si>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</si>
  <si>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</si>
  <si>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</si>
  <si>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</si>
  <si>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</si>
  <si>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</si>
  <si>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</si>
  <si>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</si>
  <si>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</si>
  <si>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</si>
  <si>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</si>
  <si>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</si>
  <si>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</si>
  <si>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</si>
  <si>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</si>
  <si>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</si>
  <si>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</si>
  <si>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</si>
  <si>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</si>
  <si>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</si>
  <si>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</si>
  <si>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</si>
  <si>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</si>
  <si>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</si>
  <si>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</si>
  <si>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</si>
  <si>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</si>
  <si>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</si>
  <si>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</si>
  <si>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</si>
  <si>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</si>
  <si>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</si>
  <si>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</si>
  <si>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</si>
  <si>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</si>
  <si>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</si>
  <si>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</si>
  <si>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</si>
  <si>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</si>
  <si>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</si>
  <si>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</si>
  <si>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</si>
  <si>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</si>
  <si>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</si>
  <si>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</si>
  <si>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</si>
  <si>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</si>
  <si>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</si>
  <si>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</si>
  <si>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</si>
  <si>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</si>
  <si>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</si>
  <si>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</si>
  <si>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</si>
  <si>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</si>
  <si>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</si>
  <si>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</si>
  <si>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</si>
  <si>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</si>
  <si>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</si>
  <si>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</si>
  <si>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</si>
  <si>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</si>
  <si>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</si>
  <si>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</si>
  <si>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</si>
  <si>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</si>
  <si>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</si>
  <si>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</si>
  <si>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</si>
  <si>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</si>
  <si>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</si>
  <si>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</si>
  <si>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</si>
  <si>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</si>
  <si>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</si>
  <si>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</si>
  <si>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</si>
  <si>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</si>
  <si>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</si>
  <si>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</si>
  <si>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</si>
  <si>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</si>
  <si>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</si>
  <si>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</si>
  <si>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</si>
  <si>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</si>
  <si>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</si>
  <si>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</si>
  <si>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</si>
  <si>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</si>
  <si>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</si>
  <si>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</si>
  <si>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</si>
  <si>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</si>
  <si>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</si>
  <si>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</si>
  <si>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</si>
  <si>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</si>
  <si>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</si>
  <si>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</si>
  <si>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</si>
  <si>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</si>
  <si>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</si>
  <si>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</si>
  <si>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</si>
  <si>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</si>
  <si>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</si>
  <si>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</si>
  <si>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</si>
  <si>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</si>
  <si>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</si>
  <si>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</si>
  <si>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</si>
  <si>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</si>
  <si>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</si>
  <si>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</si>
  <si>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</si>
  <si>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</si>
  <si>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</si>
  <si>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</si>
  <si>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</si>
  <si>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</si>
  <si>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</si>
  <si>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</si>
  <si>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</si>
  <si>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</si>
  <si>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</si>
  <si>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</si>
  <si>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</si>
  <si>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</si>
  <si>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</si>
  <si>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</si>
  <si>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</si>
  <si>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</si>
  <si>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</si>
  <si>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</si>
  <si>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</si>
  <si>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</si>
  <si>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</si>
  <si>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</si>
  <si>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</si>
  <si>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</si>
  <si>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</si>
  <si>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</si>
  <si>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</si>
  <si>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</si>
  <si>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</si>
  <si>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</si>
  <si>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</si>
  <si>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</si>
  <si>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</si>
  <si>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</si>
  <si>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</si>
  <si>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</si>
  <si>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</si>
  <si>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</si>
  <si>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</si>
  <si>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</si>
  <si>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</si>
  <si>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</si>
  <si>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</si>
  <si>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</si>
  <si>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</si>
  <si>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</si>
  <si>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</si>
  <si>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</si>
  <si>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</si>
  <si>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</si>
  <si>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</si>
  <si>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</si>
  <si>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</si>
  <si>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</si>
  <si>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</si>
  <si>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</si>
  <si>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</si>
  <si>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</si>
  <si>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</si>
  <si>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</si>
  <si>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</si>
  <si>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</si>
  <si>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</si>
  <si>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</si>
  <si>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</si>
  <si>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</si>
  <si>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</si>
  <si>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</si>
  <si>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</si>
  <si>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</si>
  <si>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</si>
  <si>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</si>
  <si>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</si>
  <si>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</si>
  <si>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</si>
  <si>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</si>
  <si>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</si>
  <si>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</si>
  <si>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</si>
  <si>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</si>
  <si>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</si>
  <si>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</si>
  <si>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</si>
  <si>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</si>
  <si>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</si>
  <si>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</si>
  <si>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</si>
  <si>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</si>
  <si>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</si>
  <si>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</si>
  <si>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</si>
  <si>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</si>
  <si>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</si>
  <si>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</si>
  <si>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</si>
  <si>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</si>
  <si>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</si>
  <si>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</si>
  <si>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</si>
  <si>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</si>
  <si>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</si>
  <si>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</si>
  <si>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</si>
  <si>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</si>
  <si>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</si>
  <si>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</si>
  <si>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</si>
  <si>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</si>
  <si>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</si>
  <si>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</si>
  <si>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</si>
  <si>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</si>
  <si>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</si>
  <si>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</si>
  <si>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</si>
  <si>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</si>
  <si>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</si>
  <si>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</si>
  <si>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</si>
  <si>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</si>
  <si>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</si>
  <si>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</si>
  <si>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</si>
  <si>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</si>
  <si>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</si>
  <si>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</si>
  <si>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</si>
  <si>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</si>
  <si>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</si>
  <si>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</si>
  <si>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</si>
  <si>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</si>
  <si>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</si>
  <si>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</si>
  <si>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</si>
  <si>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</si>
  <si>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</si>
  <si>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</si>
  <si>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</si>
  <si>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</si>
  <si>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</si>
  <si>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</si>
  <si>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</si>
  <si>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</si>
  <si>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</si>
  <si>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</si>
  <si>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</si>
  <si>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</si>
  <si>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</si>
  <si>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</si>
  <si>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</si>
  <si>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</si>
  <si>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</si>
  <si>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</si>
  <si>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</si>
  <si>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</si>
  <si>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</si>
  <si>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</si>
  <si>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</si>
  <si>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</si>
  <si>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</si>
  <si>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</si>
  <si>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</si>
  <si>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</si>
  <si>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</si>
  <si>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</si>
  <si>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</si>
  <si>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</si>
  <si>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</si>
  <si>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</si>
  <si>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</si>
  <si>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</si>
  <si>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</si>
  <si>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</si>
  <si>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</si>
  <si>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</si>
  <si>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</si>
  <si>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</si>
  <si>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</si>
  <si>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</si>
  <si>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</si>
  <si>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</si>
  <si>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</si>
  <si>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</si>
  <si>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</si>
  <si>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</si>
  <si>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</si>
  <si>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</si>
  <si>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</si>
  <si>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</si>
  <si>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</si>
  <si>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</si>
  <si>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</si>
  <si>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</si>
  <si>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</si>
  <si>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</si>
  <si>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</si>
  <si>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</si>
  <si>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</si>
  <si>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</si>
  <si>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</si>
  <si>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</si>
  <si>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</si>
  <si>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</si>
  <si>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</si>
  <si>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</si>
  <si>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</si>
  <si>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</si>
  <si>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</si>
  <si>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</si>
  <si>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</si>
  <si>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</si>
  <si>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</si>
  <si>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</si>
  <si>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</si>
  <si>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</si>
  <si>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</si>
  <si>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</si>
  <si>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</si>
  <si>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</si>
  <si>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</si>
  <si>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</si>
  <si>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</si>
  <si>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</si>
  <si>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</si>
  <si>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</si>
  <si>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</si>
  <si>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</si>
  <si>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</si>
  <si>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</si>
  <si>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</si>
  <si>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</si>
  <si>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</si>
  <si>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</si>
  <si>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</si>
  <si>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</si>
  <si>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</si>
  <si>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</si>
  <si>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</si>
  <si>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</si>
  <si>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</si>
  <si>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</si>
  <si>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</si>
  <si>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</si>
  <si>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</si>
  <si>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</si>
  <si>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</si>
  <si>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</si>
  <si>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</si>
  <si>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</si>
  <si>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</si>
  <si>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</si>
  <si>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</si>
  <si>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</si>
  <si>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</si>
  <si>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</si>
  <si>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</si>
  <si>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</si>
  <si>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</si>
  <si>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</si>
  <si>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</si>
  <si>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</si>
  <si>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</si>
  <si>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</si>
  <si>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</si>
  <si>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</si>
  <si>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</si>
  <si>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</si>
  <si>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</si>
  <si>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</si>
  <si>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</si>
  <si>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</si>
  <si>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</si>
  <si>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</si>
  <si>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</si>
  <si>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</si>
  <si>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</si>
  <si>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</si>
  <si>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</si>
  <si>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</si>
  <si>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</si>
  <si>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</si>
  <si>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</si>
  <si>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</si>
  <si>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</si>
  <si>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</si>
  <si>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</si>
  <si>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</si>
  <si>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</si>
  <si>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</si>
  <si>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</si>
  <si>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</si>
  <si>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</si>
  <si>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</si>
  <si>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</si>
  <si>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</si>
  <si>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</si>
  <si>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</si>
  <si>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</si>
  <si>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</si>
  <si>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</si>
  <si>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</si>
  <si>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</si>
  <si>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</si>
  <si>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</si>
  <si>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</si>
  <si>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</si>
  <si>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</si>
  <si>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</si>
  <si>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</si>
  <si>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</si>
  <si>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</si>
  <si>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</si>
  <si>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</si>
  <si>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</si>
  <si>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</si>
  <si>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</si>
  <si>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</si>
  <si>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</si>
  <si>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</si>
  <si>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</si>
  <si>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</si>
  <si>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</si>
  <si>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</si>
  <si>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</si>
  <si>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</si>
  <si>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</si>
  <si>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</si>
  <si>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</si>
  <si>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</si>
  <si>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</si>
  <si>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</si>
  <si>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</si>
  <si>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</si>
  <si>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</si>
  <si>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</si>
  <si>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</si>
  <si>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</si>
  <si>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</si>
  <si>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</si>
  <si>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</si>
  <si>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</si>
  <si>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</si>
  <si>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</si>
  <si>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</si>
  <si>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</si>
  <si>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</si>
  <si>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</si>
  <si>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</si>
  <si>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</si>
  <si>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</si>
  <si>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</si>
  <si>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</si>
  <si>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</si>
  <si>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</si>
  <si>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</si>
  <si>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</si>
  <si>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</si>
  <si>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</si>
  <si>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</si>
  <si>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</si>
  <si>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</si>
  <si>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</si>
  <si>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</si>
  <si>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</si>
  <si>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</si>
  <si>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</si>
  <si>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</si>
  <si>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</si>
  <si>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</si>
  <si>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</si>
  <si>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</si>
  <si>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</si>
  <si>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</si>
  <si>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</si>
  <si>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</si>
  <si>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</si>
  <si>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</si>
  <si>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</si>
  <si>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</si>
  <si>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</si>
  <si>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</si>
  <si>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</si>
  <si>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</si>
  <si>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</si>
  <si>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</si>
  <si>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</si>
  <si>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</si>
  <si>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</si>
  <si>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</si>
  <si>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</si>
  <si>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</si>
  <si>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</si>
  <si>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</si>
  <si>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</si>
  <si>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</si>
  <si>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</si>
  <si>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</si>
  <si>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</si>
  <si>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</si>
  <si>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</si>
  <si>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</si>
  <si>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</si>
  <si>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</si>
  <si>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</si>
  <si>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</si>
  <si>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</si>
  <si>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</si>
  <si>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</si>
  <si>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</si>
  <si>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</si>
  <si>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</si>
  <si>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</si>
  <si>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</si>
  <si>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</si>
  <si>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</si>
  <si>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</si>
  <si>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</si>
  <si>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</si>
  <si>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</si>
  <si>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</si>
  <si>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</si>
  <si>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</si>
  <si>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</si>
  <si>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</si>
  <si>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</si>
  <si>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</si>
  <si>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</si>
  <si>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</si>
  <si>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</si>
  <si>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</si>
  <si>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</si>
  <si>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</si>
  <si>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</si>
  <si>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</si>
  <si>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</si>
  <si>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</si>
  <si>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</si>
  <si>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</si>
  <si>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</si>
  <si>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</si>
  <si>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</si>
  <si>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</si>
  <si>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</si>
  <si>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</si>
  <si>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</si>
  <si>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</si>
  <si>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</si>
  <si>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</si>
  <si>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</si>
  <si>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</si>
  <si>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</si>
  <si>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</si>
  <si>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</si>
  <si>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</si>
  <si>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</si>
  <si>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</si>
  <si>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</si>
  <si>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</si>
  <si>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</si>
  <si>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</si>
  <si>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</si>
  <si>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</si>
  <si>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</si>
  <si>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</si>
  <si>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</si>
  <si>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</si>
  <si>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</si>
  <si>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</si>
  <si>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</si>
  <si>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</si>
  <si>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</si>
  <si>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</si>
  <si>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</si>
  <si>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</si>
  <si>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</si>
  <si>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</si>
  <si>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</si>
  <si>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</si>
  <si>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</si>
  <si>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</si>
  <si>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</si>
  <si>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</si>
  <si>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</si>
  <si>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</si>
  <si>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</si>
  <si>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</si>
  <si>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</si>
  <si>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</si>
  <si>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</si>
  <si>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</si>
  <si>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</si>
  <si>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</si>
  <si>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</si>
  <si>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</si>
  <si>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</si>
  <si>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</si>
  <si>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</si>
  <si>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</si>
  <si>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</si>
  <si>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</si>
  <si>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</si>
  <si>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</si>
  <si>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</si>
  <si>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</si>
  <si>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</si>
  <si>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</si>
  <si>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</si>
  <si>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</si>
  <si>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</si>
  <si>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</si>
  <si>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</si>
  <si>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</si>
  <si>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</si>
  <si>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</si>
  <si>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</si>
  <si>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</si>
  <si>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</si>
  <si>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</si>
  <si>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</si>
  <si>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</si>
  <si>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</si>
  <si>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</si>
  <si>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</si>
  <si>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</si>
  <si>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</si>
  <si>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</si>
  <si>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</si>
  <si>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</si>
  <si>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</si>
  <si>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</si>
  <si>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</si>
  <si>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</si>
  <si>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</si>
  <si>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</si>
  <si>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</si>
  <si>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</si>
  <si>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</si>
  <si>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</si>
  <si>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</si>
  <si>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</si>
  <si>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</si>
  <si>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</si>
  <si>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</si>
  <si>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</si>
  <si>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</si>
  <si>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</si>
  <si>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</si>
  <si>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</si>
  <si>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</si>
  <si>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</si>
  <si>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</si>
  <si>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</si>
  <si>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</si>
  <si>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</si>
  <si>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</si>
  <si>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</si>
  <si>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</si>
  <si>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</si>
  <si>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</si>
  <si>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</si>
  <si>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</si>
  <si>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</si>
  <si>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</si>
  <si>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</si>
  <si>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</si>
  <si>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</si>
  <si>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</si>
  <si>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</si>
  <si>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</si>
  <si>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</si>
  <si>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</si>
  <si>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</si>
  <si>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</si>
  <si>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</si>
  <si>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</si>
  <si>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</si>
  <si>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</si>
  <si>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</si>
  <si>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</si>
  <si>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</si>
  <si>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</si>
  <si>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</si>
  <si>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</si>
  <si>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</si>
  <si>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</si>
  <si>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</si>
  <si>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</si>
  <si>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</si>
  <si>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</si>
  <si>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</si>
  <si>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</si>
  <si>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</si>
  <si>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</si>
  <si>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</si>
  <si>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</si>
  <si>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</si>
  <si>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</si>
  <si>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</si>
  <si>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</si>
  <si>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</si>
  <si>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</si>
  <si>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</si>
  <si>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</si>
  <si>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</si>
  <si>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</si>
  <si>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</si>
  <si>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</si>
  <si>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</si>
  <si>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</si>
  <si>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</si>
  <si>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</si>
  <si>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</si>
  <si>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</si>
  <si>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</si>
  <si>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</si>
  <si>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</si>
  <si>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</si>
  <si>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</si>
  <si>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</si>
  <si>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</si>
  <si>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</si>
  <si>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</si>
  <si>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</si>
  <si>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</si>
  <si>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</si>
  <si>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</si>
  <si>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</si>
  <si>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</si>
  <si>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</si>
  <si>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</si>
  <si>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</si>
  <si>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</si>
  <si>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</si>
  <si>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</si>
  <si>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</si>
  <si>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</si>
  <si>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</si>
  <si>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</si>
  <si>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</si>
  <si>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</si>
  <si>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</si>
  <si>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</si>
  <si>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</si>
  <si>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</si>
  <si>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</si>
  <si>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</si>
  <si>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</si>
  <si>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</si>
  <si>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</si>
  <si>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</si>
  <si>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</si>
  <si>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</si>
  <si>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</si>
  <si>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</si>
  <si>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</si>
  <si>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</si>
  <si>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</si>
  <si>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</si>
  <si>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</si>
  <si>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</si>
  <si>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</si>
  <si>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</si>
  <si>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</si>
  <si>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</si>
  <si>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</si>
  <si>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</si>
  <si>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</si>
  <si>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</si>
  <si>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</si>
  <si>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</si>
  <si>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</si>
  <si>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</si>
  <si>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</si>
  <si>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</si>
  <si>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</si>
  <si>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</si>
  <si>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</si>
  <si>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</si>
  <si>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</si>
  <si>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</si>
  <si>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</si>
  <si>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</si>
  <si>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</si>
  <si>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</si>
  <si>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</si>
  <si>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</si>
  <si>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</si>
  <si>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</si>
  <si>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</si>
  <si>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</si>
  <si>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</si>
  <si>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</si>
  <si>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</si>
  <si>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</si>
  <si>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</si>
  <si>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</si>
  <si>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</si>
  <si>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</si>
  <si>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</si>
  <si>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</si>
  <si>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</si>
  <si>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</si>
  <si>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</si>
  <si>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</si>
  <si>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</si>
  <si>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</si>
  <si>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</si>
  <si>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</si>
  <si>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</si>
  <si>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</si>
  <si>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</si>
  <si>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</si>
  <si>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</si>
  <si>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</si>
  <si>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</si>
  <si>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</si>
  <si>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</si>
  <si>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</si>
  <si>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</si>
  <si>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</si>
  <si>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</si>
  <si>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</si>
  <si>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</si>
  <si>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</si>
  <si>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</si>
  <si>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</si>
  <si>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</si>
  <si>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</si>
  <si>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</si>
  <si>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</si>
  <si>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</si>
  <si>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</si>
  <si>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</si>
  <si>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</si>
  <si>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</si>
  <si>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</si>
  <si>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</si>
  <si>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</si>
  <si>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</si>
  <si>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</si>
  <si>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</si>
  <si>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</si>
  <si>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</si>
  <si>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</si>
  <si>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</si>
  <si>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</si>
  <si>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</si>
  <si>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</si>
  <si>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</si>
  <si>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</si>
  <si>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</si>
  <si>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</si>
  <si>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</si>
  <si>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</si>
  <si>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</si>
  <si>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</si>
  <si>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</si>
  <si>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</si>
  <si>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</si>
  <si>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</si>
  <si>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</si>
  <si>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</si>
  <si>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</si>
  <si>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</si>
  <si>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</si>
  <si>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</si>
  <si>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</si>
  <si>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</si>
  <si>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</si>
  <si>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</si>
  <si>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</si>
  <si>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</si>
  <si>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</si>
  <si>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</si>
  <si>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</si>
  <si>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</si>
  <si>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</si>
  <si>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</si>
  <si>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</si>
  <si>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</si>
  <si>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</si>
  <si>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</si>
  <si>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</si>
  <si>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</si>
  <si>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</si>
  <si>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</si>
  <si>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</si>
  <si>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</si>
  <si>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</si>
  <si>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</si>
  <si>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</si>
  <si>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</si>
  <si>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</si>
  <si>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</si>
  <si>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</si>
  <si>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</si>
  <si>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</si>
  <si>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</si>
  <si>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</si>
  <si>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</si>
  <si>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</si>
  <si>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</si>
  <si>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</si>
  <si>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</si>
  <si>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</si>
  <si>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</si>
  <si>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</si>
  <si>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</si>
  <si>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</si>
  <si>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</si>
  <si>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</si>
  <si>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</si>
  <si>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</si>
  <si>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</si>
  <si>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</si>
  <si>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</si>
  <si>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</si>
  <si>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</si>
  <si>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</si>
  <si>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</si>
  <si>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</si>
  <si>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</si>
  <si>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</si>
  <si>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</si>
  <si>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</si>
  <si>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</si>
  <si>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</si>
  <si>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</si>
  <si>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</si>
  <si>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</si>
  <si>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</si>
  <si>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</si>
  <si>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</si>
  <si>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</si>
  <si>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</si>
  <si>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</si>
  <si>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</si>
  <si>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</si>
  <si>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</si>
  <si>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</si>
  <si>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</si>
  <si>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</si>
  <si>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</si>
  <si>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</si>
  <si>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</si>
  <si>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</si>
  <si>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</si>
  <si>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</si>
  <si>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</si>
  <si>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</si>
  <si>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</si>
  <si>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</si>
  <si>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</si>
  <si>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</si>
  <si>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</si>
  <si>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</si>
  <si>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</si>
  <si>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</si>
  <si>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</si>
  <si>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</si>
  <si>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</si>
  <si>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</si>
  <si>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</si>
  <si>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</si>
  <si>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</si>
  <si>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</si>
  <si>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</si>
  <si>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</si>
  <si>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</si>
  <si>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</si>
  <si>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</si>
  <si>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</si>
  <si>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</si>
  <si>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</si>
  <si>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</si>
  <si>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</si>
  <si>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</si>
  <si>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</si>
  <si>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</si>
  <si>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</si>
  <si>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</si>
  <si>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</si>
  <si>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</si>
  <si>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</si>
  <si>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</si>
  <si>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</si>
  <si>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</si>
  <si>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</si>
  <si>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</si>
  <si>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</si>
  <si>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</si>
  <si>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</si>
  <si>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</si>
  <si>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</si>
  <si>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</si>
  <si>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</si>
  <si>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</si>
  <si>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</si>
  <si>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</si>
  <si>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</si>
  <si>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</si>
  <si>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</si>
  <si>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</si>
  <si>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</si>
  <si>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</si>
  <si>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</si>
  <si>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</si>
  <si>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</si>
  <si>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</si>
  <si>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</si>
  <si>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</si>
  <si>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</si>
  <si>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</si>
  <si>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</si>
  <si>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</si>
  <si>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</si>
  <si>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</si>
  <si>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</si>
  <si>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</si>
  <si>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</si>
  <si>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</si>
  <si>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</si>
  <si>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</si>
  <si>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</si>
  <si>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</si>
  <si>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</si>
  <si>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</si>
  <si>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</si>
  <si>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</si>
  <si>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</si>
  <si>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</si>
  <si>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</si>
  <si>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</si>
  <si>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</si>
  <si>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</si>
  <si>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</si>
  <si>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</si>
  <si>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</si>
  <si>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</si>
  <si>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</si>
  <si>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</si>
  <si>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</si>
  <si>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</si>
  <si>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</si>
  <si>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</si>
  <si>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</si>
  <si>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</si>
  <si>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</si>
  <si>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</si>
  <si>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</si>
  <si>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</si>
  <si>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</si>
  <si>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</si>
  <si>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</si>
  <si>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</si>
  <si>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</si>
  <si>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</si>
  <si>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</si>
  <si>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</si>
  <si>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</si>
  <si>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</si>
  <si>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</si>
  <si>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</si>
  <si>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</si>
  <si>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</si>
  <si>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</si>
  <si>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</si>
  <si>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</si>
  <si>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</si>
  <si>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</si>
  <si>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</si>
  <si>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</si>
  <si>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</si>
  <si>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</si>
  <si>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</si>
  <si>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</si>
  <si>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</si>
  <si>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</si>
  <si>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</si>
  <si>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</si>
  <si>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</si>
  <si>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</si>
  <si>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</si>
  <si>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</si>
  <si>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</si>
  <si>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</si>
  <si>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</si>
  <si>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</si>
  <si>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</si>
  <si>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</si>
  <si>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</si>
  <si>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</si>
  <si>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</si>
  <si>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</si>
  <si>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</si>
  <si>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</si>
  <si>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</si>
  <si>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</si>
  <si>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</si>
  <si>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</si>
  <si>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</si>
  <si>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</si>
  <si>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</si>
  <si>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</si>
  <si>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</si>
  <si>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</si>
  <si>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</si>
  <si>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</si>
  <si>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</si>
  <si>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</si>
  <si>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</si>
  <si>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</si>
  <si>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</si>
  <si>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</si>
  <si>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</si>
  <si>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</si>
  <si>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</si>
  <si>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</si>
  <si>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</si>
  <si>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</si>
  <si>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</si>
  <si>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</si>
  <si>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</si>
  <si>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</si>
  <si>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</si>
  <si>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</si>
  <si>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</si>
  <si>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</si>
  <si>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</si>
  <si>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</si>
  <si>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</si>
  <si>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</si>
  <si>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</si>
  <si>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</si>
  <si>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</si>
  <si>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</si>
  <si>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</si>
  <si>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</si>
  <si>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</si>
  <si>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</si>
  <si>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</si>
  <si>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</si>
  <si>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</si>
  <si>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</si>
  <si>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</si>
  <si>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</si>
  <si>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</si>
  <si>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</si>
  <si>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</si>
  <si>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</si>
  <si>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</si>
  <si>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</si>
  <si>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</si>
  <si>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</si>
  <si>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</si>
  <si>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</si>
  <si>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</si>
  <si>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</si>
  <si>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</si>
  <si>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</si>
  <si>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</si>
  <si>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</si>
  <si>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</si>
  <si>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</si>
  <si>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</si>
  <si>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</si>
  <si>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</si>
  <si>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</si>
  <si>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</si>
  <si>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</si>
  <si>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</si>
  <si>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</si>
  <si>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</si>
  <si>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</si>
  <si>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</si>
  <si>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</si>
  <si>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</si>
  <si>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</si>
  <si>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</si>
  <si>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</si>
  <si>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</si>
  <si>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</si>
  <si>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</si>
  <si>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</si>
  <si>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</si>
  <si>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</si>
  <si>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</si>
  <si>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</si>
  <si>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</si>
  <si>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</si>
  <si>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</si>
  <si>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</si>
  <si>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</si>
  <si>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</si>
  <si>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</si>
  <si>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</si>
  <si>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</si>
  <si>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</si>
  <si>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</si>
  <si>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</si>
  <si>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</si>
  <si>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</si>
  <si>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</si>
  <si>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</si>
  <si>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</si>
  <si>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</si>
  <si>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</si>
  <si>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</si>
  <si>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</si>
  <si>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</si>
  <si>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</si>
  <si>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</si>
  <si>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</si>
  <si>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</si>
  <si>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</si>
  <si>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</si>
  <si>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</si>
  <si>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</si>
  <si>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</si>
  <si>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</si>
  <si>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</si>
  <si>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</si>
  <si>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</si>
  <si>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</si>
  <si>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</si>
  <si>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</si>
  <si>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</si>
  <si>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</si>
  <si>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</si>
  <si>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</si>
  <si>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</si>
  <si>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</si>
  <si>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</si>
  <si>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</si>
  <si>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</si>
  <si>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</si>
  <si>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</si>
  <si>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</si>
  <si>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</si>
  <si>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</si>
  <si>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</si>
  <si>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</si>
  <si>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</si>
  <si>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</si>
  <si>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</si>
  <si>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</si>
  <si>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</si>
  <si>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</si>
  <si>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</si>
  <si>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</si>
  <si>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</si>
  <si>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</si>
  <si>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</si>
  <si>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</si>
  <si>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</si>
  <si>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</si>
  <si>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</si>
  <si>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</si>
  <si>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</si>
  <si>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</si>
  <si>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</si>
  <si>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</si>
  <si>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</si>
  <si>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</si>
  <si>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</si>
  <si>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</si>
  <si>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</si>
  <si>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</si>
  <si>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</si>
  <si>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</si>
  <si>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</si>
  <si>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</si>
  <si>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</si>
  <si>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</si>
  <si>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</si>
  <si>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</si>
  <si>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</si>
  <si>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</si>
  <si>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</si>
  <si>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</si>
  <si>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</si>
  <si>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</si>
  <si>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</si>
  <si>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</si>
  <si>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</si>
  <si>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</si>
  <si>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</si>
  <si>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</si>
  <si>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</si>
  <si>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</si>
  <si>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</si>
  <si>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</si>
  <si>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</si>
  <si>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</si>
  <si>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</si>
  <si>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</si>
  <si>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</si>
  <si>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</si>
  <si>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</si>
  <si>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</si>
  <si>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</si>
  <si>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</si>
  <si>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</si>
  <si>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</si>
  <si>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</si>
  <si>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</si>
  <si>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</si>
  <si>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</si>
  <si>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</si>
  <si>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</si>
  <si>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</si>
  <si>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</si>
  <si>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</si>
  <si>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</si>
  <si>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</si>
  <si>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</si>
  <si>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</si>
  <si>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</si>
  <si>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</si>
  <si>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</si>
  <si>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</si>
  <si>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</si>
  <si>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</si>
  <si>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</si>
  <si>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</si>
  <si>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</si>
  <si>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</si>
  <si>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</si>
  <si>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</si>
  <si>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</si>
  <si>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</si>
  <si>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</si>
  <si>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</si>
  <si>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</si>
  <si>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</si>
  <si>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</si>
  <si>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</si>
  <si>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</si>
  <si>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</si>
  <si>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</si>
  <si>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</si>
  <si>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</si>
  <si>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</si>
  <si>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</si>
  <si>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</si>
  <si>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</si>
  <si>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</si>
  <si>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</si>
  <si>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</si>
  <si>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</si>
  <si>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</si>
  <si>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</si>
  <si>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</si>
  <si>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</si>
  <si>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</si>
  <si>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</si>
  <si>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</si>
  <si>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</si>
  <si>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</si>
  <si>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</si>
  <si>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</si>
  <si>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</si>
  <si>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</si>
  <si>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</si>
  <si>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</si>
  <si>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</si>
  <si>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</si>
  <si>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</si>
  <si>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</si>
  <si>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</si>
  <si>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</si>
  <si>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</si>
  <si>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</si>
  <si>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</si>
  <si>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</si>
  <si>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</si>
  <si>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</si>
  <si>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</si>
  <si>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</si>
  <si>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</si>
  <si>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</si>
  <si>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</si>
  <si>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</si>
  <si>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</si>
  <si>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</si>
  <si>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</si>
  <si>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</si>
  <si>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</si>
  <si>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</si>
  <si>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</si>
  <si>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</si>
  <si>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</si>
  <si>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</si>
  <si>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</si>
  <si>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</si>
  <si>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</si>
  <si>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</si>
  <si>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</si>
  <si>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</si>
  <si>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</si>
  <si>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</si>
  <si>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</si>
  <si>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</si>
  <si>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</si>
  <si>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</si>
  <si>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</si>
  <si>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</si>
  <si>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</si>
  <si>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</si>
  <si>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</si>
  <si>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</si>
  <si>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</si>
  <si>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</si>
  <si>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</si>
  <si>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</si>
  <si>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</si>
  <si>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</si>
  <si>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</si>
  <si>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</si>
  <si>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</si>
  <si>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</si>
  <si>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</si>
  <si>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</si>
  <si>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</si>
  <si>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</si>
  <si>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</si>
  <si>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</si>
  <si>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</si>
  <si>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</si>
  <si>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</si>
  <si>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</si>
  <si>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</si>
  <si>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</si>
  <si>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</si>
  <si>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</si>
  <si>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</si>
  <si>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</si>
  <si>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</si>
  <si>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</si>
  <si>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</si>
  <si>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</si>
  <si>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</si>
  <si>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</si>
  <si>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</si>
  <si>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</si>
  <si>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</si>
  <si>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</si>
  <si>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</si>
  <si>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</si>
  <si>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</si>
  <si>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</si>
  <si>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</si>
  <si>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</si>
  <si>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</si>
  <si>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</si>
  <si>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</si>
  <si>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</si>
  <si>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</si>
  <si>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</si>
  <si>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</si>
  <si>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</si>
  <si>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</si>
  <si>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</si>
  <si>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</si>
  <si>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</si>
  <si>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</si>
  <si>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</si>
  <si>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</si>
  <si>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</si>
  <si>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</si>
  <si>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</si>
  <si>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</si>
  <si>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</si>
  <si>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</si>
  <si>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</si>
  <si>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</si>
  <si>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</si>
  <si>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</si>
  <si>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</si>
  <si>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</si>
  <si>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</si>
  <si>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</si>
  <si>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</si>
  <si>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</si>
  <si>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</si>
  <si>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</si>
  <si>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</si>
  <si>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</si>
  <si>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</si>
  <si>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</si>
  <si>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</si>
  <si>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</si>
  <si>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</si>
  <si>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</si>
  <si>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</si>
  <si>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</si>
  <si>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</si>
  <si>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</si>
  <si>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</si>
  <si>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</si>
  <si>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</si>
  <si>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</si>
  <si>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</si>
  <si>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</si>
  <si>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</si>
  <si>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</si>
  <si>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</si>
  <si>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</si>
  <si>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</si>
  <si>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</si>
  <si>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</si>
  <si>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</si>
  <si>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</si>
  <si>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</si>
  <si>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</si>
  <si>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</si>
  <si>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</si>
  <si>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</si>
  <si>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</si>
  <si>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</si>
  <si>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</si>
  <si>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</si>
  <si>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</si>
  <si>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</si>
  <si>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</si>
  <si>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</si>
  <si>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</si>
  <si>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</si>
  <si>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</si>
  <si>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</si>
  <si>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</si>
  <si>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</si>
  <si>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</si>
  <si>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</si>
  <si>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</si>
  <si>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</si>
  <si>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</si>
  <si>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</si>
  <si>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</si>
  <si>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</si>
  <si>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</si>
  <si>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</si>
  <si>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</si>
  <si>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</si>
  <si>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</si>
  <si>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</si>
  <si>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</si>
  <si>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</si>
  <si>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</si>
  <si>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</si>
  <si>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</si>
  <si>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</si>
  <si>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</si>
  <si>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</si>
  <si>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</si>
  <si>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</si>
  <si>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</si>
  <si>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</si>
  <si>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</si>
  <si>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</si>
  <si>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</si>
  <si>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</si>
  <si>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</si>
  <si>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</si>
  <si>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</si>
  <si>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</si>
  <si>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</si>
  <si>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</si>
  <si>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</si>
  <si>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</si>
  <si>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</si>
  <si>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</si>
  <si>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</si>
  <si>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</si>
  <si>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</si>
  <si>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</si>
  <si>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</si>
  <si>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</si>
  <si>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</si>
  <si>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</si>
  <si>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</si>
  <si>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</si>
  <si>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</si>
  <si>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</si>
  <si>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</si>
  <si>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</si>
  <si>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</si>
  <si>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</si>
  <si>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</si>
  <si>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</si>
  <si>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</si>
  <si>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</si>
  <si>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</si>
  <si>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</si>
  <si>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</si>
  <si>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</si>
  <si>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</si>
  <si>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</si>
  <si>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</si>
  <si>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</si>
  <si>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</si>
  <si>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</si>
  <si>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</si>
  <si>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</si>
  <si>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</si>
  <si>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</si>
  <si>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</si>
  <si>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</si>
  <si>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</si>
  <si>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</si>
  <si>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</si>
  <si>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</si>
  <si>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</si>
  <si>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</si>
  <si>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</si>
  <si>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</si>
  <si>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</si>
  <si>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</si>
  <si>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</si>
  <si>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</si>
  <si>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</si>
  <si>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</si>
  <si>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</si>
  <si>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</si>
  <si>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</si>
  <si>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</si>
  <si>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</si>
  <si>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</si>
  <si>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</si>
  <si>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</si>
  <si>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</si>
  <si>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</si>
  <si>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</si>
  <si>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</si>
  <si>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</si>
  <si>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</si>
  <si>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</si>
  <si>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</si>
  <si>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</si>
  <si>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</si>
  <si>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</si>
  <si>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</si>
  <si>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</si>
  <si>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</si>
  <si>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</si>
  <si>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</si>
  <si>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</si>
  <si>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</si>
  <si>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</si>
  <si>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</si>
  <si>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</si>
  <si>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</si>
  <si>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</si>
  <si>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</si>
  <si>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</si>
  <si>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</si>
  <si>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</si>
  <si>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</si>
  <si>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</si>
  <si>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</si>
  <si>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</si>
  <si>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</si>
  <si>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</si>
  <si>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</si>
  <si>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</si>
  <si>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</si>
  <si>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</si>
  <si>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</si>
  <si>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</si>
  <si>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</si>
  <si>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</si>
  <si>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</si>
  <si>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</si>
  <si>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</si>
  <si>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</si>
  <si>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</si>
  <si>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</si>
  <si>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</si>
  <si>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</si>
  <si>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</si>
  <si>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</si>
  <si>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</si>
  <si>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</si>
  <si>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</si>
  <si>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</si>
  <si>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</si>
  <si>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</si>
  <si>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</si>
  <si>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</si>
  <si>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</si>
  <si>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</si>
  <si>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</si>
  <si>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</si>
  <si>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</si>
  <si>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</si>
  <si>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</si>
  <si>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</si>
  <si>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</si>
  <si>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</si>
  <si>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</si>
  <si>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</si>
  <si>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</si>
  <si>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</si>
  <si>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</si>
  <si>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</si>
  <si>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</si>
  <si>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</si>
  <si>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</si>
  <si>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</si>
  <si>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</si>
  <si>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</si>
  <si>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</si>
  <si>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</si>
  <si>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</si>
  <si>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</si>
  <si>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</si>
  <si>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</si>
  <si>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</si>
  <si>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</si>
  <si>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</si>
  <si>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</si>
  <si>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</si>
  <si>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</si>
  <si>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</si>
  <si>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</si>
  <si>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</si>
  <si>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</si>
  <si>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</si>
  <si>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</si>
  <si>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</si>
  <si>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</si>
  <si>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</si>
  <si>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</si>
  <si>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</si>
  <si>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</si>
  <si>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</si>
  <si>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</si>
  <si>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</si>
  <si>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</si>
  <si>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</si>
  <si>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</si>
  <si>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</si>
  <si>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</si>
  <si>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</si>
  <si>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</si>
  <si>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</si>
  <si>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</si>
  <si>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</si>
  <si>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</si>
  <si>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</si>
  <si>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</si>
  <si>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</si>
  <si>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</si>
  <si>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</si>
  <si>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</si>
  <si>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</si>
  <si>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</si>
  <si>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</si>
  <si>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</si>
  <si>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</si>
  <si>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</si>
  <si>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</si>
  <si>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</si>
  <si>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</si>
  <si>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</si>
  <si>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</si>
  <si>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</si>
  <si>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</si>
  <si>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</si>
  <si>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</si>
  <si>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</si>
  <si>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</si>
  <si>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</si>
  <si>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</si>
  <si>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</si>
  <si>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</si>
  <si>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</si>
  <si>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</si>
  <si>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</si>
  <si>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</si>
  <si>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</si>
  <si>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</si>
  <si>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</si>
  <si>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</si>
  <si>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</si>
  <si>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</si>
  <si>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</si>
  <si>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</si>
  <si>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</si>
  <si>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</si>
  <si>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</si>
  <si>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</si>
  <si>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</si>
  <si>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</si>
  <si>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</si>
  <si>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</si>
  <si>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</si>
  <si>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</si>
  <si>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</si>
  <si>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</si>
  <si>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</si>
  <si>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</si>
  <si>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</si>
  <si>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</si>
  <si>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</si>
  <si>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</si>
  <si>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</si>
  <si>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</si>
  <si>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</si>
  <si>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</si>
  <si>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</si>
  <si>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</si>
  <si>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</si>
  <si>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</si>
  <si>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</si>
  <si>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</si>
  <si>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</si>
  <si>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</si>
  <si>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</si>
  <si>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</si>
  <si>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</si>
  <si>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</si>
  <si>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</si>
  <si>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</si>
  <si>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</si>
  <si>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</si>
  <si>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</si>
  <si>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</si>
  <si>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</si>
  <si>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</si>
  <si>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</si>
  <si>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</si>
  <si>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</si>
  <si>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</si>
  <si>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</si>
  <si>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</si>
  <si>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</si>
  <si>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</si>
  <si>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</si>
  <si>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</si>
  <si>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</si>
  <si>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</si>
  <si>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</si>
  <si>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</si>
  <si>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</si>
  <si>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</si>
  <si>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</si>
  <si>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</si>
  <si>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</si>
  <si>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</si>
  <si>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</si>
  <si>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</si>
  <si>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</si>
  <si>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</si>
  <si>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</si>
  <si>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</si>
  <si>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</si>
  <si>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</si>
  <si>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</si>
  <si>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</si>
  <si>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</si>
  <si>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</si>
  <si>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</si>
  <si>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</si>
  <si>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</si>
  <si>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</si>
  <si>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</si>
  <si>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</si>
  <si>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</si>
  <si>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</si>
  <si>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</si>
  <si>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</si>
  <si>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</si>
  <si>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</si>
  <si>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</si>
  <si>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</si>
  <si>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</si>
  <si>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</si>
  <si>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</si>
  <si>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</si>
  <si>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</si>
  <si>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</si>
  <si>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</si>
  <si>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</si>
  <si>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</si>
  <si>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</si>
  <si>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</si>
  <si>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</si>
  <si>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</si>
  <si>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</si>
  <si>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</si>
  <si>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</si>
  <si>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</si>
  <si>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</si>
  <si>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</si>
  <si>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</si>
  <si>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</si>
  <si>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</si>
  <si>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</si>
  <si>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</si>
  <si>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</si>
  <si>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</si>
  <si>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</si>
  <si>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</si>
  <si>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</si>
  <si>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</si>
  <si>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</si>
  <si>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</si>
  <si>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</si>
  <si>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</si>
  <si>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</si>
  <si>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</si>
  <si>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</si>
  <si>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</si>
  <si>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</si>
  <si>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</si>
  <si>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</si>
  <si>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</si>
  <si>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</si>
  <si>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</si>
  <si>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</si>
  <si>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</si>
  <si>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</si>
  <si>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</si>
  <si>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</si>
  <si>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</si>
  <si>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</si>
  <si>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</si>
  <si>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</si>
  <si>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</si>
  <si>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</si>
  <si>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</si>
  <si>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</si>
  <si>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</si>
  <si>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</si>
  <si>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</si>
  <si>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</si>
  <si>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</si>
  <si>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</si>
  <si>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</si>
  <si>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</si>
  <si>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</si>
  <si>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</si>
  <si>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</si>
  <si>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</si>
  <si>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</si>
  <si>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</si>
  <si>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</si>
  <si>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</si>
  <si>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</si>
  <si>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</si>
  <si>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</si>
  <si>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</si>
  <si>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</si>
  <si>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</si>
  <si>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</si>
  <si>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</si>
  <si>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</si>
  <si>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</si>
  <si>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</si>
  <si>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</si>
  <si>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</si>
  <si>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</si>
  <si>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</si>
  <si>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</si>
  <si>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</si>
  <si>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</si>
  <si>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</si>
  <si>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</si>
  <si>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</si>
  <si>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</si>
  <si>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</si>
  <si>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</si>
  <si>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</si>
  <si>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</si>
  <si>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</si>
  <si>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</si>
  <si>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</si>
  <si>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</si>
  <si>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</si>
  <si>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</si>
  <si>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</si>
  <si>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</si>
  <si>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</si>
  <si>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</si>
  <si>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</si>
  <si>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</si>
  <si>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</si>
  <si>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</si>
  <si>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</si>
  <si>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</si>
  <si>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</si>
  <si>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</si>
  <si>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</si>
  <si>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</si>
  <si>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</si>
  <si>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</si>
  <si>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</si>
  <si>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</si>
  <si>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</si>
  <si>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</si>
  <si>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</si>
  <si>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</si>
  <si>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</si>
  <si>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</si>
  <si>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</si>
  <si>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</si>
  <si>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</si>
  <si>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</si>
  <si>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</si>
  <si>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</si>
  <si>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</si>
  <si>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</si>
  <si>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</si>
  <si>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</si>
  <si>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</si>
  <si>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</si>
  <si>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</si>
  <si>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</si>
  <si>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</si>
  <si>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</si>
  <si>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</si>
  <si>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</si>
  <si>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</si>
  <si>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</si>
  <si>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</si>
  <si>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</si>
  <si>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</si>
  <si>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</si>
  <si>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</si>
  <si>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</si>
  <si>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</si>
  <si>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</si>
  <si>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</si>
  <si>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</si>
  <si>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</si>
  <si>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</si>
  <si>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</si>
  <si>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</si>
  <si>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</si>
  <si>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</si>
  <si>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</si>
  <si>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</si>
  <si>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</si>
  <si>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</si>
  <si>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</si>
  <si>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</si>
  <si>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</si>
  <si>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</si>
  <si>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</si>
  <si>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</si>
  <si>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</si>
  <si>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</si>
  <si>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</si>
  <si>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</si>
  <si>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</si>
  <si>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</si>
  <si>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</si>
  <si>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</si>
  <si>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</si>
  <si>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</si>
  <si>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</si>
  <si>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</si>
  <si>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</si>
  <si>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</si>
  <si>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</si>
  <si>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</si>
  <si>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</si>
  <si>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</si>
  <si>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</si>
  <si>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</si>
  <si>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</si>
  <si>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</si>
  <si>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</si>
  <si>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</si>
  <si>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</si>
  <si>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</si>
  <si>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</si>
  <si>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</si>
  <si>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</si>
  <si>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</si>
  <si>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</si>
  <si>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</si>
  <si>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</si>
  <si>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</si>
  <si>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</si>
  <si>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</si>
  <si>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</si>
  <si>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</si>
  <si>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</si>
  <si>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</si>
  <si>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</si>
  <si>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</si>
  <si>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</si>
  <si>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</si>
  <si>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</si>
  <si>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</si>
  <si>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</si>
  <si>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</si>
  <si>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</si>
  <si>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</si>
  <si>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</si>
  <si>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</si>
  <si>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</si>
  <si>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</si>
  <si>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</si>
  <si>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</si>
  <si>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</si>
  <si>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</si>
  <si>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</si>
  <si>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</si>
  <si>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</si>
  <si>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</si>
  <si>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</si>
  <si>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</si>
  <si>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</si>
  <si>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</si>
  <si>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</si>
  <si>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</si>
  <si>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</si>
  <si>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</si>
  <si>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</si>
  <si>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</si>
  <si>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</si>
  <si>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</si>
  <si>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</si>
  <si>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</si>
  <si>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</si>
  <si>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</si>
  <si>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</si>
  <si>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</si>
  <si>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</si>
  <si>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</si>
  <si>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</si>
  <si>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</si>
  <si>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</si>
  <si>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</si>
  <si>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</si>
  <si>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</si>
  <si>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</si>
  <si>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</si>
  <si>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</si>
  <si>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</si>
  <si>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</si>
  <si>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</si>
  <si>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</si>
  <si>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</si>
  <si>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</si>
  <si>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</si>
  <si>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</si>
  <si>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</si>
  <si>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</si>
  <si>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</si>
  <si>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</si>
  <si>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</si>
  <si>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</si>
  <si>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</si>
  <si>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</si>
  <si>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</si>
  <si>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</si>
  <si>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</si>
  <si>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</si>
  <si>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</si>
  <si>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</si>
  <si>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</si>
  <si>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</si>
  <si>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</si>
  <si>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</si>
  <si>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</si>
  <si>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</si>
  <si>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</si>
  <si>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</si>
  <si>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</si>
  <si>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</si>
  <si>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</si>
  <si>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</si>
  <si>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</si>
  <si>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</si>
  <si>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</si>
  <si>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</si>
  <si>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</si>
  <si>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</si>
  <si>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</si>
  <si>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</si>
  <si>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</si>
  <si>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</si>
  <si>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</si>
  <si>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</si>
  <si>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</si>
  <si>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</si>
  <si>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</si>
  <si>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</si>
  <si>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</si>
  <si>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</si>
  <si>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</si>
  <si>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</si>
  <si>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</si>
  <si>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</si>
  <si>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</si>
  <si>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</si>
  <si>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</si>
  <si>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</si>
  <si>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</si>
  <si>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</si>
  <si>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</si>
  <si>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</si>
  <si>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</si>
  <si>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</si>
  <si>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</si>
  <si>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</si>
  <si>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</si>
  <si>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</si>
  <si>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</si>
  <si>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</si>
  <si>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</si>
  <si>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</si>
  <si>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</si>
  <si>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</si>
  <si>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</si>
  <si>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</si>
  <si>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</si>
  <si>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</si>
  <si>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</si>
  <si>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</si>
  <si>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</si>
  <si>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</si>
  <si>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</si>
  <si>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</si>
  <si>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</si>
  <si>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</si>
  <si>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</si>
  <si>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</si>
  <si>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</si>
  <si>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</si>
  <si>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</si>
  <si>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</si>
  <si>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</si>
  <si>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</si>
  <si>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</si>
  <si>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</si>
  <si>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</si>
  <si>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</si>
  <si>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</si>
  <si>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</si>
  <si>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</si>
  <si>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</si>
  <si>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</si>
  <si>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</si>
  <si>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</si>
  <si>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</si>
  <si>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</si>
  <si>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</si>
  <si>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</si>
  <si>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</si>
  <si>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</si>
  <si>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</si>
  <si>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</si>
  <si>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</si>
  <si>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</si>
  <si>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</si>
  <si>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</si>
  <si>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</si>
  <si>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</si>
  <si>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</si>
  <si>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</si>
  <si>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</si>
  <si>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</si>
  <si>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</si>
  <si>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</si>
  <si>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</si>
  <si>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</si>
  <si>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</si>
  <si>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</si>
  <si>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</si>
  <si>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</si>
  <si>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</si>
  <si>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</si>
  <si>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</si>
  <si>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</si>
  <si>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</si>
  <si>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</si>
  <si>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</si>
  <si>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</si>
  <si>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</si>
  <si>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</si>
  <si>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</si>
  <si>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</si>
  <si>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</si>
  <si>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</si>
  <si>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</si>
  <si>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</si>
  <si>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</si>
  <si>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</si>
  <si>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</si>
  <si>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</si>
  <si>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</si>
  <si>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</si>
  <si>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</si>
  <si>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</si>
  <si>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</si>
  <si>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</si>
  <si>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</si>
  <si>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</si>
  <si>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</si>
  <si>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</si>
  <si>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</si>
  <si>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</si>
  <si>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</si>
  <si>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</si>
  <si>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</si>
  <si>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</si>
  <si>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</si>
  <si>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</si>
  <si>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</si>
  <si>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</si>
  <si>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</si>
  <si>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</si>
  <si>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</si>
  <si>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</si>
  <si>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</si>
  <si>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</si>
  <si>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</si>
  <si>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</si>
  <si>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</si>
  <si>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</si>
  <si>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</si>
  <si>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</si>
  <si>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</si>
  <si>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</si>
  <si>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</si>
  <si>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</si>
  <si>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</si>
  <si>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</si>
  <si>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</si>
  <si>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</si>
  <si>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</si>
  <si>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</si>
  <si>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</si>
  <si>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</si>
  <si>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</si>
  <si>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</si>
  <si>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</si>
  <si>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</si>
  <si>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</si>
  <si>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</si>
  <si>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</si>
  <si>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</si>
  <si>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</si>
  <si>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</si>
  <si>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</si>
  <si>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</si>
  <si>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</si>
  <si>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</si>
  <si>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</si>
  <si>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</si>
  <si>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</si>
  <si>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</si>
  <si>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</si>
  <si>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</si>
  <si>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</si>
  <si>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</si>
  <si>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</si>
  <si>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</si>
  <si>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</si>
  <si>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</si>
  <si>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</si>
  <si>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</si>
  <si>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</si>
  <si>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</si>
  <si>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</si>
  <si>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</si>
  <si>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</si>
  <si>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</si>
  <si>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</si>
  <si>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</si>
  <si>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</si>
  <si>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</si>
  <si>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</si>
  <si>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</si>
  <si>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</si>
  <si>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</si>
  <si>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</si>
  <si>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</si>
  <si>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</si>
  <si>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</si>
  <si>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</si>
  <si>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</si>
  <si>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</si>
  <si>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</si>
  <si>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</si>
  <si>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</si>
  <si>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</si>
  <si>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</si>
  <si>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</si>
  <si>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</si>
  <si>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</si>
  <si>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</si>
  <si>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</si>
  <si>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</si>
  <si>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</si>
  <si>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</si>
  <si>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</si>
  <si>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</si>
  <si>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</si>
  <si>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</si>
  <si>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</si>
  <si>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</si>
  <si>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</si>
  <si>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</si>
  <si>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</si>
  <si>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</si>
  <si>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</si>
  <si>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</si>
  <si>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</si>
  <si>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</si>
  <si>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</si>
  <si>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</si>
  <si>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</si>
  <si>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</si>
  <si>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</si>
  <si>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</si>
  <si>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</si>
  <si>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</si>
  <si>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</si>
  <si>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</si>
  <si>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</si>
  <si>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</si>
  <si>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</si>
  <si>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</si>
  <si>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</si>
  <si>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</si>
  <si>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</si>
  <si>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</si>
  <si>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</si>
  <si>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</si>
  <si>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</si>
  <si>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</si>
  <si>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</si>
  <si>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</si>
  <si>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</si>
  <si>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</si>
  <si>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</si>
  <si>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</si>
  <si>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</si>
  <si>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</si>
  <si>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</si>
  <si>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</si>
  <si>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</si>
  <si>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</si>
  <si>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</si>
  <si>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</si>
  <si>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</si>
  <si>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</si>
  <si>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</si>
  <si>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</si>
  <si>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</si>
  <si>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</si>
  <si>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</si>
  <si>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</si>
  <si>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</si>
  <si>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</si>
  <si>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</si>
  <si>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</si>
  <si>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</si>
  <si>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</si>
  <si>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</si>
  <si>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</si>
  <si>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</si>
  <si>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</si>
  <si>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</si>
  <si>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</si>
  <si>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</si>
  <si>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</si>
  <si>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</si>
  <si>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</si>
  <si>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</si>
  <si>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</si>
  <si>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</si>
  <si>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</si>
  <si>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</si>
  <si>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</si>
  <si>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</si>
  <si>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</si>
  <si>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</si>
  <si>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</si>
  <si>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</si>
  <si>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</si>
  <si>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</si>
  <si>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</si>
  <si>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</si>
  <si>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</si>
  <si>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</si>
  <si>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</si>
  <si>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</si>
  <si>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</si>
  <si>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</si>
  <si>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</si>
  <si>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</si>
  <si>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</si>
  <si>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</si>
  <si>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</si>
  <si>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</si>
  <si>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</si>
  <si>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</si>
  <si>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</si>
  <si>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</si>
  <si>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</si>
  <si>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</si>
  <si>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</si>
  <si>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</si>
  <si>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</si>
  <si>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</si>
  <si>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</si>
  <si>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</si>
  <si>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</si>
  <si>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</si>
  <si>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</si>
  <si>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</si>
  <si>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</si>
  <si>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</si>
  <si>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</si>
  <si>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</si>
  <si>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</si>
  <si>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</si>
  <si>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</si>
  <si>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</si>
  <si>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</si>
  <si>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</si>
  <si>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</si>
  <si>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</si>
  <si>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</si>
  <si>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</si>
  <si>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</si>
  <si>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</si>
  <si>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</si>
  <si>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</si>
  <si>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</si>
  <si>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</si>
  <si>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</si>
  <si>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</si>
  <si>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</si>
  <si>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</si>
  <si>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</si>
  <si>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</si>
  <si>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</si>
  <si>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</si>
  <si>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</si>
  <si>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</si>
  <si>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</si>
  <si>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</si>
  <si>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</si>
  <si>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</si>
  <si>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</si>
  <si>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</si>
  <si>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</si>
  <si>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</si>
  <si>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</si>
  <si>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</si>
  <si>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</si>
  <si>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</si>
  <si>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</si>
  <si>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</si>
  <si>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</si>
  <si>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</si>
  <si>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</si>
  <si>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</si>
  <si>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</si>
  <si>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</si>
  <si>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</si>
  <si>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</si>
  <si>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</si>
  <si>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</si>
  <si>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</si>
  <si>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</si>
  <si>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</si>
  <si>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</si>
  <si>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</si>
  <si>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</si>
  <si>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</si>
  <si>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</si>
  <si>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</si>
  <si>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</si>
  <si>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</si>
  <si>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</si>
  <si>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</si>
  <si>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</si>
  <si>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</si>
  <si>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</si>
  <si>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</si>
  <si>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</si>
  <si>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</si>
  <si>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</si>
  <si>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</si>
  <si>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</si>
  <si>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</si>
  <si>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</si>
  <si>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</si>
  <si>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</si>
  <si>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</si>
  <si>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</si>
  <si>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</si>
  <si>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</si>
  <si>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</si>
  <si>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</si>
  <si>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</si>
  <si>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</si>
  <si>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</si>
  <si>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</si>
  <si>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</si>
  <si>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</si>
  <si>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</si>
  <si>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</si>
  <si>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</si>
  <si>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</si>
  <si>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</si>
  <si>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</si>
  <si>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</si>
  <si>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</si>
  <si>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</si>
  <si>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</si>
  <si>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</si>
  <si>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</si>
  <si>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</si>
  <si>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</si>
  <si>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</si>
  <si>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</si>
  <si>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</si>
  <si>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</si>
  <si>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</si>
  <si>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</si>
  <si>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</si>
  <si>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</si>
  <si>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</si>
  <si>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</si>
  <si>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</si>
  <si>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</si>
  <si>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</si>
  <si>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</si>
  <si>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</si>
  <si>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</si>
  <si>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</si>
  <si>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</si>
  <si>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</si>
  <si>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</si>
  <si>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</si>
  <si>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</si>
  <si>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</si>
  <si>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</si>
  <si>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</si>
  <si>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</si>
  <si>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</si>
  <si>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</si>
  <si>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</si>
  <si>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</si>
  <si>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</si>
  <si>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</si>
  <si>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</si>
  <si>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</si>
  <si>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</si>
  <si>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</si>
  <si>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</si>
  <si>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</si>
  <si>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</si>
  <si>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</si>
  <si>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</si>
  <si>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</si>
  <si>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</si>
  <si>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</si>
  <si>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</si>
  <si>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</si>
  <si>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</si>
  <si>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</si>
  <si>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</si>
  <si>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</si>
  <si>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</si>
  <si>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</si>
  <si>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</si>
  <si>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</si>
  <si>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</si>
  <si>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</si>
  <si>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</si>
  <si>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</si>
  <si>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</si>
  <si>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</si>
  <si>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</si>
  <si>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</si>
  <si>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</si>
  <si>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</si>
  <si>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</si>
  <si>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</si>
  <si>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</si>
  <si>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</si>
  <si>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</si>
  <si>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</si>
  <si>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</si>
  <si>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</si>
  <si>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</si>
  <si>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</si>
  <si>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</si>
  <si>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</si>
  <si>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</si>
  <si>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</si>
  <si>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</si>
  <si>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</si>
  <si>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</si>
  <si>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</si>
  <si>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</si>
  <si>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</si>
  <si>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</si>
  <si>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</si>
  <si>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</si>
  <si>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</si>
  <si>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</si>
  <si>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</si>
  <si>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</si>
  <si>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</si>
  <si>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</si>
  <si>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</si>
  <si>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</si>
  <si>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</si>
  <si>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</si>
  <si>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</si>
  <si>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</si>
  <si>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</si>
  <si>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</si>
  <si>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</si>
  <si>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</si>
  <si>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</si>
  <si>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</si>
  <si>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</si>
  <si>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</si>
  <si>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</si>
  <si>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</si>
  <si>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</si>
  <si>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</si>
  <si>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</si>
  <si>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</si>
  <si>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</si>
  <si>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</si>
  <si>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</si>
  <si>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</si>
  <si>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</si>
  <si>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</si>
  <si>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</si>
  <si>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</si>
  <si>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</si>
  <si>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</si>
  <si>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</si>
  <si>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</si>
  <si>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</si>
  <si>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</si>
  <si>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</si>
  <si>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</si>
  <si>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</si>
  <si>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</si>
  <si>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</si>
  <si>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</si>
  <si>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</si>
  <si>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</si>
  <si>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</si>
  <si>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</si>
  <si>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</si>
  <si>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</si>
  <si>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</si>
  <si>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</si>
  <si>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</si>
  <si>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</si>
  <si>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</si>
  <si>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</si>
  <si>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</si>
  <si>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</si>
  <si>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</si>
  <si>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</si>
  <si>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</si>
  <si>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</si>
  <si>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</si>
  <si>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</si>
  <si>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</si>
  <si>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</si>
  <si>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</si>
  <si>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</si>
  <si>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</si>
  <si>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</si>
  <si>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</si>
  <si>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</si>
  <si>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</si>
  <si>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</si>
  <si>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</si>
  <si>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</si>
  <si>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</si>
  <si>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</si>
  <si>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</si>
  <si>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</si>
  <si>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</si>
  <si>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</si>
  <si>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</si>
  <si>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</si>
  <si>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</si>
  <si>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</si>
  <si>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</si>
  <si>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</si>
  <si>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</si>
  <si>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</si>
  <si>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</si>
  <si>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</si>
  <si>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</si>
  <si>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</si>
  <si>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</si>
  <si>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</si>
  <si>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</si>
  <si>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</si>
  <si>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</si>
  <si>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</si>
  <si>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</si>
  <si>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</si>
  <si>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</si>
  <si>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</si>
  <si>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</si>
  <si>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</si>
  <si>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</si>
  <si>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</si>
  <si>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</si>
  <si>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</si>
  <si>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</si>
  <si>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</si>
  <si>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</si>
  <si>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</si>
  <si>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</si>
  <si>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</si>
  <si>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</si>
  <si>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</si>
  <si>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</si>
  <si>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</si>
  <si>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</si>
  <si>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</si>
  <si>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</si>
  <si>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</si>
  <si>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</si>
  <si>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</si>
  <si>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</si>
  <si>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</si>
  <si>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</si>
  <si>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</si>
  <si>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</si>
  <si>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</si>
  <si>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</si>
  <si>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</si>
  <si>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</si>
  <si>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</si>
  <si>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</si>
  <si>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</si>
  <si>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</si>
  <si>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</si>
  <si>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</si>
  <si>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</si>
  <si>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</si>
  <si>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</si>
  <si>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</si>
  <si>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</si>
  <si>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</si>
  <si>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</si>
  <si>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</si>
  <si>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</si>
  <si>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</si>
  <si>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</si>
  <si>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</si>
  <si>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</si>
  <si>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</si>
  <si>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</si>
  <si>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</si>
  <si>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</si>
  <si>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</si>
  <si>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</si>
  <si>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</si>
  <si>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</si>
  <si>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</si>
  <si>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</si>
  <si>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</si>
  <si>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</si>
  <si>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</si>
  <si>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</si>
  <si>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</si>
  <si>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</si>
  <si>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</si>
  <si>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</si>
  <si>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</si>
  <si>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</si>
  <si>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</si>
  <si>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</si>
  <si>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</si>
  <si>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</si>
  <si>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</si>
  <si>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</si>
  <si>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</si>
  <si>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</si>
  <si>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</si>
  <si>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</si>
  <si>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</si>
  <si>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</si>
  <si>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</si>
  <si>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</si>
  <si>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</si>
  <si>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</si>
  <si>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</si>
  <si>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</si>
  <si>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</si>
  <si>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</si>
  <si>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</si>
  <si>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</si>
  <si>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</si>
  <si>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</si>
  <si>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</si>
  <si>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</si>
  <si>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</si>
  <si>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</si>
  <si>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</si>
  <si>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</si>
  <si>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</si>
  <si>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</si>
  <si>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</si>
  <si>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</si>
  <si>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</si>
  <si>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</si>
  <si>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</si>
  <si>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</si>
  <si>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</si>
  <si>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</si>
  <si>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</si>
  <si>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</si>
  <si>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</si>
  <si>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</si>
  <si>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</si>
  <si>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</si>
  <si>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</si>
  <si>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</si>
  <si>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</si>
  <si>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</si>
  <si>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</si>
  <si>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</si>
  <si>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</si>
  <si>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</si>
  <si>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</si>
  <si>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</si>
  <si>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</si>
  <si>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</si>
  <si>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</si>
  <si>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</si>
  <si>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</si>
  <si>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</si>
  <si>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</si>
  <si>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</si>
  <si>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</si>
  <si>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</si>
  <si>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</si>
  <si>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</si>
  <si>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</si>
  <si>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</si>
  <si>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</si>
  <si>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</si>
  <si>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</si>
  <si>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</si>
  <si>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</si>
  <si>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</si>
  <si>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</si>
  <si>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</si>
  <si>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</si>
  <si>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</si>
  <si>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</si>
  <si>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</si>
  <si>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</si>
  <si>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</si>
  <si>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</si>
  <si>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</si>
  <si>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</si>
  <si>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</si>
  <si>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</si>
  <si>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</si>
  <si>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</si>
  <si>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</si>
  <si>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</si>
  <si>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</si>
  <si>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</si>
  <si>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</si>
  <si>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</si>
  <si>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</si>
  <si>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</si>
  <si>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</si>
  <si>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</si>
  <si>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</si>
  <si>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</si>
  <si>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</si>
  <si>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</si>
  <si>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</si>
  <si>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</si>
  <si>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</si>
  <si>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</si>
  <si>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</si>
  <si>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</si>
  <si>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</si>
  <si>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</si>
  <si>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</si>
  <si>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</si>
  <si>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</si>
  <si>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</si>
  <si>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</si>
  <si>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</si>
  <si>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</si>
  <si>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</si>
  <si>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</si>
  <si>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</si>
  <si>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</si>
  <si>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</si>
  <si>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</si>
  <si>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</si>
  <si>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</si>
  <si>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</si>
  <si>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</si>
  <si>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</si>
  <si>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</si>
  <si>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</si>
  <si>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</si>
  <si>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</si>
  <si>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</si>
  <si>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</si>
  <si>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</si>
  <si>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</si>
  <si>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</si>
  <si>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</si>
  <si>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</si>
  <si>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</si>
  <si>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</si>
  <si>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</si>
  <si>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</si>
  <si>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</si>
  <si>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</si>
  <si>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</si>
  <si>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</si>
  <si>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</si>
  <si>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</si>
  <si>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</si>
  <si>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</si>
  <si>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</si>
  <si>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</si>
  <si>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</si>
  <si>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</si>
  <si>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</si>
  <si>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</si>
  <si>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</si>
  <si>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</si>
  <si>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</si>
  <si>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</si>
  <si>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</si>
  <si>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</si>
  <si>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</si>
  <si>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</si>
  <si>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</si>
  <si>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</si>
  <si>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</si>
  <si>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</si>
  <si>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</si>
  <si>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</si>
  <si>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</si>
  <si>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</si>
  <si>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</si>
  <si>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</si>
  <si>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</si>
  <si>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</si>
  <si>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</si>
  <si>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</si>
  <si>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</si>
  <si>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</si>
  <si>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</si>
  <si>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</si>
  <si>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</si>
  <si>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</si>
  <si>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</si>
  <si>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</si>
  <si>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</si>
  <si>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</si>
  <si>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</si>
  <si>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</si>
  <si>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</si>
  <si>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</si>
  <si>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</si>
  <si>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</si>
  <si>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</si>
  <si>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</si>
  <si>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</si>
  <si>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</si>
  <si>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</si>
  <si>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</si>
  <si>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</si>
  <si>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</si>
  <si>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</si>
  <si>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</si>
  <si>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</si>
  <si>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</si>
  <si>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</si>
  <si>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</si>
  <si>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</si>
  <si>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</si>
  <si>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</si>
  <si>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</si>
  <si>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</si>
  <si>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</si>
  <si>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</si>
  <si>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</si>
  <si>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</si>
  <si>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</si>
  <si>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</si>
  <si>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</si>
  <si>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</si>
  <si>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</si>
  <si>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</si>
  <si>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</si>
  <si>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</si>
  <si>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</si>
  <si>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</si>
  <si>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</si>
  <si>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</si>
  <si>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</si>
  <si>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</si>
  <si>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</si>
  <si>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</si>
  <si>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</si>
  <si>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</si>
  <si>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</si>
  <si>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</si>
  <si>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</si>
  <si>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</si>
  <si>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</si>
  <si>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</si>
  <si>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</si>
  <si>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</si>
  <si>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</si>
  <si>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</si>
  <si>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</si>
  <si>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</si>
  <si>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</si>
  <si>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</si>
  <si>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</si>
  <si>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</si>
  <si>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</si>
  <si>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</si>
  <si>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</si>
  <si>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</si>
  <si>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</si>
  <si>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</si>
  <si>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</si>
  <si>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</si>
  <si>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</si>
  <si>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</si>
  <si>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</si>
  <si>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</si>
  <si>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</si>
  <si>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</si>
  <si>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</si>
  <si>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</si>
  <si>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</si>
  <si>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</si>
  <si>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</si>
  <si>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</si>
  <si>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</si>
  <si>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</si>
  <si>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</si>
  <si>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</si>
  <si>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</si>
  <si>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</si>
  <si>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</si>
  <si>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</si>
  <si>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</si>
  <si>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</si>
  <si>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</si>
  <si>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</si>
  <si>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</si>
  <si>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</si>
  <si>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</si>
  <si>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</si>
  <si>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</si>
  <si>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</si>
  <si>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</si>
  <si>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</si>
  <si>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</si>
  <si>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</si>
  <si>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</si>
  <si>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</si>
  <si>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</si>
  <si>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</si>
  <si>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</si>
  <si>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</si>
  <si>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</si>
  <si>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</si>
  <si>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</si>
  <si>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</si>
  <si>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</si>
  <si>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</si>
  <si>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</si>
  <si>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</si>
  <si>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</si>
  <si>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</si>
  <si>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</si>
  <si>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</si>
  <si>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</si>
  <si>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</si>
  <si>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</si>
  <si>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</si>
  <si>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</si>
  <si>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</si>
  <si>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</si>
  <si>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</si>
  <si>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</si>
  <si>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</si>
  <si>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</si>
  <si>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</si>
  <si>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</si>
  <si>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</si>
  <si>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</si>
  <si>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</si>
  <si>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</si>
  <si>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</si>
  <si>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</si>
  <si>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</si>
  <si>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</si>
  <si>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</si>
  <si>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</si>
  <si>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</si>
  <si>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</si>
  <si>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</si>
  <si>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</si>
  <si>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</si>
  <si>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</si>
  <si>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</si>
  <si>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</si>
  <si>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</si>
  <si>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</si>
  <si>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</si>
  <si>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</si>
  <si>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</si>
  <si>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</si>
  <si>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</si>
  <si>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</si>
  <si>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</si>
  <si>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</si>
  <si>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</si>
  <si>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</si>
  <si>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</si>
  <si>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</si>
  <si>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</si>
  <si>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</si>
  <si>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</si>
  <si>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</si>
  <si>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</si>
  <si>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</si>
  <si>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</si>
  <si>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</si>
  <si>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</si>
  <si>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</si>
  <si>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</si>
  <si>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</si>
  <si>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</si>
  <si>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</si>
  <si>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</si>
  <si>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</si>
  <si>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</si>
  <si>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</si>
  <si>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</si>
  <si>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</si>
  <si>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</si>
  <si>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</si>
  <si>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</si>
  <si>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</si>
  <si>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</si>
  <si>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</si>
  <si>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</si>
  <si>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</si>
  <si>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</si>
  <si>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</si>
  <si>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</si>
  <si>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</si>
  <si>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</si>
  <si>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</si>
  <si>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</si>
  <si>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</si>
  <si>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</si>
  <si>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</si>
  <si>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</si>
  <si>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</si>
  <si>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</si>
  <si>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</si>
  <si>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</si>
  <si>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</si>
  <si>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</si>
  <si>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</si>
  <si>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</si>
  <si>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</si>
  <si>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</si>
  <si>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</si>
  <si>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</si>
  <si>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</si>
  <si>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</si>
  <si>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</si>
  <si>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</si>
  <si>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</si>
  <si>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</si>
  <si>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</si>
  <si>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</si>
  <si>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</si>
  <si>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</si>
  <si>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</si>
  <si>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</si>
  <si>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</si>
  <si>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</si>
  <si>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</si>
  <si>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</si>
  <si>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</si>
  <si>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</si>
  <si>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</si>
  <si>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</si>
  <si>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</si>
  <si>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</si>
  <si>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</si>
  <si>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</si>
  <si>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</si>
  <si>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</si>
  <si>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</si>
  <si>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</si>
  <si>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</si>
  <si>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</si>
  <si>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</si>
  <si>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</si>
  <si>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</si>
  <si>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</si>
  <si>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</si>
  <si>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</si>
  <si>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</si>
  <si>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</si>
  <si>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</si>
  <si>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</si>
  <si>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</si>
  <si>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</si>
  <si>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</si>
  <si>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</si>
  <si>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</si>
  <si>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</si>
  <si>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</si>
  <si>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</si>
  <si>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</si>
  <si>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</si>
  <si>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</si>
  <si>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</si>
  <si>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</si>
  <si>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</si>
  <si>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</si>
  <si>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</si>
  <si>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</si>
  <si>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</si>
  <si>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</si>
  <si>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</si>
  <si>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</si>
  <si>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</si>
  <si>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</si>
  <si>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</si>
  <si>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</si>
  <si>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</si>
  <si>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</si>
  <si>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</si>
  <si>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</si>
  <si>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</si>
  <si>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</si>
  <si>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</si>
  <si>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</si>
  <si>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</si>
  <si>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</si>
  <si>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</si>
  <si>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</si>
  <si>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</si>
  <si>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</si>
  <si>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</si>
  <si>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</si>
  <si>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</si>
  <si>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</si>
  <si>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</si>
  <si>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</si>
  <si>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</si>
  <si>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</si>
  <si>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</si>
  <si>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</si>
  <si>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</si>
  <si>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</si>
  <si>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</si>
  <si>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</si>
  <si>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</si>
  <si>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</si>
  <si>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</si>
  <si>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</si>
  <si>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</si>
  <si>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</si>
  <si>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</si>
  <si>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</si>
  <si>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</si>
  <si>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</si>
  <si>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</si>
  <si>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</si>
  <si>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</si>
  <si>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</si>
  <si>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</si>
  <si>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</si>
  <si>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</si>
  <si>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</si>
  <si>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</si>
  <si>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</si>
  <si>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</si>
  <si>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</si>
  <si>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</si>
  <si>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</si>
  <si>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</si>
  <si>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</si>
  <si>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</si>
  <si>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</si>
  <si>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</si>
  <si>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</si>
  <si>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</si>
  <si>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</si>
  <si>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</si>
  <si>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</si>
  <si>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</si>
  <si>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</si>
  <si>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</si>
  <si>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</si>
  <si>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</si>
  <si>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</si>
  <si>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</si>
  <si>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</si>
  <si>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</si>
  <si>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</si>
  <si>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</si>
  <si>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</si>
  <si>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</si>
  <si>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</si>
  <si>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</si>
  <si>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</si>
  <si>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</si>
  <si>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</si>
  <si>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</si>
  <si>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</si>
  <si>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</si>
  <si>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</si>
  <si>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</si>
  <si>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</si>
  <si>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</si>
  <si>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</si>
  <si>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</si>
  <si>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</si>
  <si>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</si>
  <si>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</si>
  <si>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</si>
  <si>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</si>
  <si>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</si>
  <si>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</si>
  <si>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</si>
  <si>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</si>
  <si>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</si>
  <si>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</si>
  <si>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</si>
  <si>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</si>
  <si>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</si>
  <si>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</si>
  <si>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</si>
  <si>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</si>
  <si>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</si>
  <si>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</si>
  <si>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</si>
  <si>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</si>
  <si>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</si>
  <si>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</si>
  <si>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</si>
  <si>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</si>
  <si>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</si>
  <si>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</si>
  <si>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</si>
  <si>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</si>
  <si>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</si>
  <si>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</si>
  <si>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</si>
  <si>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</si>
  <si>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</si>
  <si>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</si>
  <si>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</si>
  <si>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</si>
  <si>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</si>
  <si>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</si>
  <si>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</si>
  <si>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</si>
  <si>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</si>
  <si>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</si>
  <si>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</si>
  <si>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</si>
  <si>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</si>
  <si>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</si>
  <si>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</si>
  <si>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</si>
  <si>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</si>
  <si>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</si>
  <si>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</si>
  <si>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</si>
  <si>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</si>
  <si>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</si>
  <si>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</si>
  <si>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</si>
  <si>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</si>
  <si>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</si>
  <si>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</si>
  <si>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</si>
  <si>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</si>
  <si>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</si>
  <si>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</si>
  <si>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</si>
  <si>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</si>
  <si>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</si>
  <si>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</si>
  <si>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</si>
  <si>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</si>
  <si>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</si>
  <si>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</si>
  <si>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</si>
  <si>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</si>
  <si>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</si>
  <si>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</si>
  <si>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</si>
  <si>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</si>
  <si>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</si>
  <si>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</si>
  <si>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</si>
  <si>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</si>
  <si>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</si>
  <si>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</si>
  <si>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</si>
  <si>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</si>
  <si>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</si>
  <si>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</si>
  <si>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</si>
  <si>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</si>
  <si>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</si>
  <si>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</si>
  <si>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</si>
  <si>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</si>
  <si>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</si>
  <si>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</si>
  <si>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</si>
  <si>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</si>
  <si>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</si>
  <si>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</si>
  <si>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</si>
  <si>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</si>
  <si>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</si>
  <si>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</si>
  <si>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</si>
  <si>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</si>
  <si>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</si>
  <si>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</si>
  <si>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</si>
  <si>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</si>
  <si>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</si>
  <si>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</si>
  <si>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</si>
  <si>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</si>
  <si>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</si>
  <si>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</si>
  <si>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</si>
  <si>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</si>
  <si>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</si>
  <si>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</si>
  <si>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</si>
  <si>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</si>
  <si>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</si>
  <si>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</si>
  <si>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</si>
  <si>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</si>
  <si>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</si>
  <si>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</si>
  <si>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</si>
  <si>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</si>
  <si>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</si>
  <si>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</si>
  <si>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</si>
  <si>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</si>
  <si>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</si>
  <si>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</si>
  <si>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</si>
  <si>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</si>
  <si>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</si>
  <si>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</si>
  <si>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</si>
  <si>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</si>
  <si>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</si>
  <si>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</si>
  <si>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</si>
  <si>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</si>
  <si>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</si>
  <si>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</si>
  <si>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</si>
  <si>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</si>
  <si>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</si>
  <si>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</si>
  <si>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</si>
  <si>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</si>
  <si>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</si>
  <si>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</si>
  <si>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</si>
  <si>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</si>
  <si>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</si>
  <si>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</si>
  <si>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</si>
  <si>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</si>
  <si>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</si>
  <si>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</si>
  <si>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</si>
  <si>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</si>
  <si>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</si>
  <si>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</si>
  <si>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</si>
  <si>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</si>
  <si>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</si>
  <si>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</si>
  <si>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</si>
  <si>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</si>
  <si>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</si>
  <si>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</si>
  <si>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</si>
  <si>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</si>
  <si>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</si>
  <si>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</si>
  <si>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</si>
  <si>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</si>
  <si>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</si>
  <si>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</si>
  <si>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</si>
  <si>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</si>
  <si>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</si>
  <si>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</si>
  <si>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</si>
  <si>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</si>
  <si>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</si>
  <si>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</si>
  <si>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</si>
  <si>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</si>
  <si>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</si>
  <si>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</si>
  <si>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</si>
  <si>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</si>
  <si>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</si>
  <si>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</si>
  <si>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</si>
  <si>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</si>
  <si>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</si>
  <si>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</si>
  <si>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</si>
  <si>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</si>
  <si>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</si>
  <si>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</si>
  <si>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</si>
  <si>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</si>
  <si>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</si>
  <si>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</si>
  <si>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</si>
  <si>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</si>
  <si>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</si>
  <si>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</si>
  <si>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</si>
  <si>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</si>
  <si>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</si>
  <si>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</si>
  <si>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</si>
  <si>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</si>
  <si>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</si>
  <si>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</si>
  <si>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</si>
  <si>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</si>
  <si>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</si>
  <si>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</si>
  <si>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</si>
  <si>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</si>
  <si>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</si>
  <si>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</si>
  <si>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</si>
  <si>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</si>
  <si>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</si>
  <si>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</si>
  <si>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</si>
  <si>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</si>
  <si>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</si>
  <si>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</si>
  <si>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</si>
  <si>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</si>
  <si>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</si>
  <si>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</si>
  <si>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</si>
  <si>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</si>
  <si>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</si>
  <si>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</si>
  <si>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</si>
  <si>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</si>
  <si>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</si>
  <si>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</si>
  <si>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</si>
  <si>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</si>
  <si>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</si>
  <si>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</si>
  <si>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</si>
  <si>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</si>
  <si>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</si>
  <si>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</si>
  <si>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</si>
  <si>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</si>
  <si>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</si>
  <si>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</si>
  <si>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</si>
  <si>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</si>
  <si>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</si>
  <si>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</si>
  <si>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</si>
  <si>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</si>
  <si>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</si>
  <si>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</si>
  <si>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</si>
  <si>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</si>
  <si>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</si>
  <si>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</si>
  <si>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</si>
  <si>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</si>
  <si>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</si>
  <si>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</si>
  <si>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</si>
  <si>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</si>
  <si>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</si>
  <si>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</si>
  <si>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</si>
  <si>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</si>
  <si>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</si>
  <si>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</si>
  <si>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</si>
  <si>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</si>
  <si>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</si>
  <si>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</si>
  <si>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</si>
  <si>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</si>
  <si>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</si>
  <si>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</si>
  <si>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</si>
  <si>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</si>
  <si>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</si>
  <si>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</si>
  <si>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</si>
  <si>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</si>
  <si>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</si>
  <si>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</si>
  <si>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</si>
  <si>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</si>
  <si>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</si>
  <si>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</si>
  <si>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</si>
  <si>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</si>
  <si>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</si>
  <si>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</si>
  <si>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</si>
  <si>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</si>
  <si>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</si>
  <si>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</si>
  <si>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</si>
  <si>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</si>
  <si>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</si>
  <si>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</si>
  <si>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</si>
  <si>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</si>
  <si>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</si>
  <si>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</si>
  <si>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</si>
  <si>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</si>
  <si>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</si>
  <si>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</si>
  <si>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</si>
  <si>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</si>
  <si>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</si>
  <si>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</si>
  <si>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</si>
  <si>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</si>
  <si>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</si>
  <si>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</si>
  <si>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</si>
  <si>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</si>
  <si>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</si>
  <si>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</si>
  <si>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</si>
  <si>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</si>
  <si>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</si>
  <si>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</si>
  <si>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</si>
  <si>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</si>
  <si>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</si>
  <si>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</si>
  <si>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</si>
  <si>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</si>
  <si>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</si>
  <si>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</si>
  <si>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</si>
  <si>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</si>
  <si>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</si>
  <si>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</si>
  <si>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</si>
  <si>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</si>
  <si>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</si>
  <si>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</si>
  <si>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</si>
  <si>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</si>
  <si>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</si>
  <si>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</si>
  <si>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</si>
  <si>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</si>
  <si>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</si>
  <si>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</si>
  <si>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</si>
  <si>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</si>
  <si>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</si>
  <si>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</si>
  <si>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</si>
  <si>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</si>
  <si>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</si>
  <si>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</si>
  <si>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</si>
  <si>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</si>
  <si>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</si>
  <si>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</si>
  <si>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</si>
  <si>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</si>
  <si>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</si>
  <si>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</si>
  <si>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</si>
  <si>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</si>
  <si>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</si>
  <si>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</si>
  <si>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</si>
  <si>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</si>
  <si>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</si>
  <si>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</si>
  <si>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</si>
  <si>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</si>
  <si>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</si>
  <si>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</si>
  <si>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</si>
  <si>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</si>
  <si>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</si>
  <si>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</si>
  <si>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</si>
  <si>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</si>
  <si>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</si>
  <si>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</si>
  <si>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</si>
  <si>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</si>
  <si>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</si>
  <si>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</si>
  <si>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</si>
  <si>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</si>
  <si>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</si>
  <si>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</si>
  <si>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</si>
  <si>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</si>
  <si>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</si>
  <si>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</si>
  <si>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</si>
  <si>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</si>
  <si>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</si>
  <si>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</si>
  <si>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</si>
  <si>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</si>
  <si>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</si>
  <si>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</si>
  <si>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</si>
  <si>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</si>
  <si>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</si>
  <si>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</si>
  <si>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</si>
  <si>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</si>
  <si>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</si>
  <si>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</si>
  <si>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</si>
  <si>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</si>
  <si>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</si>
  <si>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</si>
  <si>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</si>
  <si>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</si>
  <si>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</si>
  <si>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</si>
  <si>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</si>
  <si>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</si>
  <si>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</si>
  <si>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</si>
  <si>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</si>
  <si>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</si>
  <si>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</si>
  <si>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</si>
  <si>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</si>
  <si>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</si>
  <si>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</si>
  <si>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</si>
  <si>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</si>
  <si>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</si>
  <si>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</si>
  <si>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</si>
  <si>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</si>
  <si>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</si>
  <si>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</si>
  <si>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</si>
  <si>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</si>
  <si>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</si>
  <si>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</si>
  <si>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</si>
  <si>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</si>
  <si>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</si>
  <si>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</si>
  <si>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</si>
  <si>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</si>
  <si>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</si>
  <si>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</si>
  <si>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</si>
  <si>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</si>
  <si>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</si>
  <si>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</si>
  <si>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</si>
  <si>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</si>
  <si>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</si>
  <si>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</si>
  <si>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</si>
  <si>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</si>
  <si>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</si>
  <si>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</si>
  <si>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</si>
  <si>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</si>
  <si>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</si>
  <si>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</si>
  <si>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</si>
  <si>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</si>
  <si>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</si>
  <si>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</si>
  <si>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</si>
  <si>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</si>
  <si>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</si>
  <si>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</si>
  <si>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</si>
  <si>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</si>
  <si>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</si>
  <si>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</si>
  <si>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</si>
  <si>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</si>
  <si>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</si>
  <si>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</si>
  <si>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</si>
  <si>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</si>
  <si>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</si>
  <si>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</si>
  <si>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</si>
  <si>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</si>
  <si>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</si>
  <si>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</si>
  <si>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</si>
  <si>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</si>
  <si>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</si>
  <si>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</si>
  <si>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</si>
  <si>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</si>
  <si>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</si>
  <si>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</si>
  <si>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</si>
  <si>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</si>
  <si>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</si>
  <si>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</si>
  <si>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</si>
  <si>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</si>
  <si>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</si>
  <si>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</si>
  <si>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</si>
  <si>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</si>
  <si>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</si>
  <si>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</si>
  <si>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</si>
  <si>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</si>
  <si>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</si>
  <si>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</si>
  <si>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</si>
  <si>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</si>
  <si>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</si>
  <si>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</si>
  <si>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</si>
  <si>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</si>
  <si>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</si>
  <si>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</si>
  <si>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</si>
  <si>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</si>
  <si>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</si>
  <si>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</si>
  <si>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</si>
  <si>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</si>
  <si>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</si>
  <si>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</si>
  <si>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</si>
  <si>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</si>
  <si>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</si>
  <si>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</si>
  <si>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</si>
  <si>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</si>
  <si>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</si>
  <si>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</si>
  <si>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</si>
  <si>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</si>
  <si>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</si>
  <si>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</si>
  <si>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</si>
  <si>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</si>
  <si>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</si>
  <si>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</si>
  <si>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</si>
  <si>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</si>
  <si>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</si>
  <si>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</si>
  <si>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</si>
  <si>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</si>
  <si>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</si>
  <si>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</si>
  <si>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</si>
  <si>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</si>
  <si>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</si>
  <si>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</si>
  <si>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</si>
  <si>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</si>
  <si>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</si>
  <si>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</si>
  <si>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</si>
  <si>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</si>
  <si>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</si>
  <si>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</si>
  <si>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</si>
  <si>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</si>
  <si>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</si>
  <si>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</si>
  <si>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</si>
  <si>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</si>
  <si>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</si>
  <si>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</si>
  <si>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</si>
  <si>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</si>
  <si>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</si>
  <si>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</si>
  <si>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</si>
  <si>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</si>
  <si>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</si>
  <si>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</si>
  <si>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</si>
  <si>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</si>
  <si>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</si>
  <si>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</si>
  <si>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</si>
  <si>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</si>
  <si>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</si>
  <si>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</si>
  <si>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</si>
  <si>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</si>
  <si>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</si>
  <si>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</si>
  <si>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</si>
  <si>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</si>
  <si>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</si>
  <si>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</si>
  <si>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</si>
  <si>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</si>
  <si>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</si>
  <si>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</si>
  <si>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</si>
  <si>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</si>
  <si>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</si>
  <si>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</si>
  <si>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</si>
  <si>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</si>
  <si>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</si>
  <si>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</si>
  <si>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</si>
  <si>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</si>
  <si>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</si>
  <si>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</si>
  <si>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</si>
  <si>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</si>
  <si>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</si>
  <si>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</si>
  <si>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</si>
  <si>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</si>
  <si>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</si>
  <si>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</si>
  <si>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</si>
  <si>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</si>
  <si>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</si>
  <si>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</si>
  <si>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</si>
  <si>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</si>
  <si>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</si>
  <si>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</si>
  <si>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</si>
  <si>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</si>
  <si>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</si>
  <si>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</si>
  <si>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</si>
  <si>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</si>
  <si>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</si>
  <si>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</si>
  <si>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</si>
  <si>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</si>
  <si>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</si>
  <si>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</si>
  <si>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</si>
  <si>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</si>
  <si>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</si>
  <si>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</si>
  <si>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</si>
  <si>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</si>
  <si>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</si>
  <si>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</si>
  <si>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</si>
  <si>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</si>
  <si>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</si>
  <si>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</si>
  <si>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</si>
  <si>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</si>
  <si>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</si>
  <si>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</si>
  <si>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</si>
  <si>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</si>
  <si>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</si>
  <si>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</si>
  <si>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</si>
  <si>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</si>
  <si>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</si>
  <si>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</si>
  <si>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</si>
  <si>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</si>
  <si>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</si>
  <si>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</si>
  <si>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</si>
  <si>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</si>
  <si>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</si>
  <si>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</si>
  <si>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</si>
  <si>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</si>
  <si>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</si>
  <si>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</si>
  <si>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</si>
  <si>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</si>
  <si>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</si>
  <si>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</si>
  <si>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</si>
  <si>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</si>
  <si>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</si>
  <si>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</si>
  <si>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</si>
  <si>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</si>
  <si>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</si>
  <si>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</si>
  <si>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</si>
  <si>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</si>
  <si>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</si>
  <si>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</si>
  <si>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</si>
  <si>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</si>
  <si>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</si>
  <si>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</si>
  <si>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</si>
  <si>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</si>
  <si>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</si>
  <si>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</si>
  <si>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</si>
  <si>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</si>
  <si>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</si>
  <si>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</si>
  <si>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</si>
  <si>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</si>
  <si>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</si>
  <si>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</si>
  <si>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</si>
  <si>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</si>
  <si>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</si>
  <si>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</si>
  <si>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</si>
  <si>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</si>
  <si>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</si>
  <si>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</si>
  <si>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</si>
  <si>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</si>
  <si>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</si>
  <si>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</si>
  <si>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</si>
  <si>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</si>
  <si>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</si>
  <si>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</si>
  <si>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</si>
  <si>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</si>
  <si>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</si>
  <si>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</si>
  <si>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</si>
  <si>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</si>
  <si>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</si>
  <si>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</si>
  <si>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</si>
  <si>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</si>
  <si>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</si>
  <si>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</si>
  <si>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</si>
  <si>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</si>
  <si>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</si>
  <si>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</si>
  <si>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</si>
  <si>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</si>
  <si>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</si>
  <si>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</si>
  <si>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</si>
  <si>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</si>
  <si>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</si>
  <si>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</si>
  <si>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</si>
  <si>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</si>
  <si>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</si>
  <si>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</si>
  <si>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</si>
  <si>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</si>
  <si>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</si>
  <si>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</si>
  <si>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</si>
  <si>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</si>
  <si>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</si>
  <si>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</si>
  <si>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</si>
  <si>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</si>
  <si>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</si>
  <si>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</si>
  <si>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</si>
  <si>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</si>
  <si>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</si>
  <si>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</si>
  <si>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</si>
  <si>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</si>
  <si>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</si>
  <si>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</si>
  <si>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</si>
  <si>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</si>
  <si>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</si>
  <si>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</si>
  <si>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</si>
  <si>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</si>
  <si>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</si>
  <si>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</si>
  <si>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</si>
  <si>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</si>
  <si>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</si>
  <si>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</si>
  <si>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</si>
  <si>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</si>
  <si>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</si>
  <si>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</si>
  <si>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</si>
  <si>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</si>
  <si>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</si>
  <si>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</si>
  <si>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</si>
  <si>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</si>
  <si>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</si>
  <si>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</si>
  <si>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</si>
  <si>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</si>
  <si>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</si>
  <si>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</si>
  <si>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</si>
  <si>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</si>
  <si>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</si>
  <si>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</si>
  <si>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</si>
  <si>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</si>
  <si>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</si>
  <si>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</si>
  <si>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</si>
  <si>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</si>
  <si>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</si>
  <si>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</si>
  <si>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</si>
  <si>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</si>
  <si>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</si>
  <si>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</si>
  <si>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</si>
  <si>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</si>
  <si>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</si>
  <si>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</si>
  <si>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</si>
  <si>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</si>
  <si>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</si>
  <si>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</si>
  <si>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</si>
  <si>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</si>
  <si>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</si>
  <si>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</si>
  <si>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</si>
  <si>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</si>
  <si>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</si>
  <si>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</si>
  <si>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</si>
  <si>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</si>
  <si>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</si>
  <si>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</si>
  <si>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</si>
  <si>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</si>
  <si>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</si>
  <si>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</si>
  <si>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</si>
  <si>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</si>
  <si>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</si>
  <si>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</si>
  <si>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</si>
  <si>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</si>
  <si>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</si>
  <si>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</si>
  <si>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</si>
  <si>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</si>
  <si>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</si>
  <si>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</si>
  <si>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</si>
  <si>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</si>
  <si>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</si>
  <si>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</si>
  <si>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</si>
  <si>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</si>
  <si>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</si>
  <si>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</si>
  <si>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</si>
  <si>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</si>
  <si>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</si>
  <si>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</si>
  <si>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</si>
  <si>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</si>
  <si>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</si>
  <si>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</si>
  <si>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</si>
  <si>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</si>
  <si>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</si>
  <si>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</si>
  <si>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</si>
  <si>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</si>
  <si>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</si>
  <si>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</si>
  <si>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</si>
  <si>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</si>
  <si>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</si>
  <si>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</si>
  <si>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</si>
  <si>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</si>
  <si>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</si>
  <si>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</si>
  <si>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</si>
  <si>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</si>
  <si>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</si>
  <si>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</si>
  <si>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</si>
  <si>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</si>
  <si>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</si>
  <si>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</si>
  <si>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</si>
  <si>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</si>
  <si>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</si>
  <si>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</si>
  <si>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</si>
  <si>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</si>
  <si>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</si>
  <si>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</si>
  <si>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</si>
  <si>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</si>
  <si>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</si>
  <si>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</si>
  <si>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</si>
  <si>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</si>
  <si>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</si>
  <si>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</si>
  <si>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</si>
  <si>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</si>
  <si>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</si>
  <si>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</si>
  <si>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</si>
  <si>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</si>
  <si>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</si>
  <si>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</si>
  <si>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</si>
  <si>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</si>
  <si>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</si>
  <si>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</si>
  <si>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</si>
  <si>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</si>
  <si>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</si>
  <si>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</si>
  <si>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</si>
  <si>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</si>
  <si>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</si>
  <si>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</si>
  <si>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</si>
  <si>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</si>
  <si>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</si>
  <si>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</si>
  <si>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</si>
  <si>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</si>
  <si>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</si>
  <si>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</si>
  <si>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</si>
  <si>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</si>
  <si>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</si>
  <si>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</si>
  <si>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</si>
  <si>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</si>
  <si>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</si>
  <si>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</si>
  <si>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</si>
  <si>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</si>
  <si>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</si>
  <si>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</si>
  <si>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</si>
  <si>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</si>
  <si>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</si>
  <si>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</si>
  <si>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</si>
  <si>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</si>
  <si>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</si>
  <si>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</si>
  <si>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</si>
  <si>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</si>
  <si>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</si>
  <si>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</si>
  <si>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</si>
  <si>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</si>
  <si>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</si>
  <si>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</si>
  <si>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</si>
  <si>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</si>
  <si>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</si>
  <si>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</si>
  <si>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</si>
  <si>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</si>
  <si>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</si>
  <si>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</si>
  <si>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</si>
  <si>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</si>
  <si>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</si>
  <si>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</si>
  <si>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</si>
  <si>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</si>
  <si>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</si>
  <si>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</si>
  <si>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</si>
  <si>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</si>
  <si>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</si>
  <si>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</si>
  <si>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</si>
  <si>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</si>
  <si>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</si>
  <si>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</si>
  <si>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</si>
  <si>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</si>
  <si>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</si>
  <si>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</si>
  <si>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</si>
  <si>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</si>
  <si>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</si>
  <si>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</si>
  <si>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</si>
  <si>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</si>
  <si>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</si>
  <si>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</si>
  <si>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</si>
  <si>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</si>
  <si>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</si>
  <si>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</si>
  <si>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</si>
  <si>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</si>
  <si>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</si>
  <si>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</si>
  <si>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</si>
  <si>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</si>
  <si>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</si>
  <si>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</si>
  <si>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</si>
  <si>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</si>
  <si>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</si>
  <si>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</si>
  <si>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</si>
  <si>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</si>
  <si>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</si>
  <si>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</si>
  <si>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</si>
  <si>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</si>
  <si>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</si>
  <si>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</si>
  <si>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</si>
  <si>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</si>
  <si>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</si>
  <si>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</si>
  <si>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</si>
  <si>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</si>
  <si>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</si>
  <si>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</si>
  <si>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</si>
  <si>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</si>
  <si>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</si>
  <si>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</si>
  <si>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</si>
  <si>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</si>
  <si>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</si>
  <si>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</si>
  <si>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</si>
  <si>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</si>
  <si>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</si>
  <si>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</si>
  <si>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</si>
  <si>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</si>
  <si>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</si>
  <si>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</si>
  <si>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</si>
  <si>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</si>
  <si>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</si>
  <si>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</si>
  <si>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</si>
  <si>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</si>
  <si>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</si>
  <si>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</si>
  <si>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</si>
  <si>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</si>
  <si>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</si>
  <si>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</si>
  <si>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</si>
  <si>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</si>
  <si>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</si>
  <si>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</si>
  <si>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</si>
  <si>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</si>
  <si>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</si>
  <si>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</si>
  <si>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</si>
  <si>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</si>
  <si>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</si>
  <si>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</si>
  <si>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</si>
  <si>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</si>
  <si>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</si>
  <si>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</si>
  <si>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</si>
  <si>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</si>
  <si>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</si>
  <si>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</si>
  <si>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</si>
  <si>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</si>
  <si>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</si>
  <si>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</si>
  <si>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</si>
  <si>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</si>
  <si>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</si>
  <si>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</si>
  <si>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</si>
  <si>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</si>
  <si>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</si>
  <si>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</si>
  <si>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</si>
  <si>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</si>
  <si>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</si>
  <si>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</si>
  <si>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</si>
  <si>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</si>
  <si>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</si>
  <si>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</si>
  <si>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</si>
  <si>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</si>
  <si>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</si>
  <si>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</si>
  <si>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</si>
  <si>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</si>
  <si>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</si>
  <si>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</si>
  <si>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</si>
  <si>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</si>
  <si>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</si>
  <si>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</si>
  <si>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</si>
  <si>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</si>
  <si>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</si>
  <si>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</si>
  <si>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</si>
  <si>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</si>
  <si>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</si>
  <si>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</si>
  <si>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</si>
  <si>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</si>
  <si>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</si>
  <si>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</si>
  <si>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</si>
  <si>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</si>
  <si>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</si>
  <si>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</si>
  <si>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</si>
  <si>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</si>
  <si>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</si>
  <si>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</si>
  <si>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</si>
  <si>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</si>
  <si>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</si>
  <si>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</si>
  <si>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</si>
  <si>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</si>
  <si>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</si>
  <si>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</si>
  <si>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</si>
  <si>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</si>
  <si>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</si>
  <si>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</si>
  <si>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</si>
  <si>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</si>
  <si>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</si>
  <si>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</si>
  <si>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</si>
  <si>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</si>
  <si>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</si>
  <si>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</si>
  <si>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</si>
  <si>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</si>
  <si>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</si>
  <si>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</si>
  <si>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</si>
  <si>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</si>
  <si>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</si>
  <si>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</si>
  <si>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</si>
  <si>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</si>
  <si>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</si>
  <si>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</si>
  <si>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</si>
  <si>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</si>
  <si>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</si>
  <si>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</si>
  <si>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</si>
  <si>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</si>
  <si>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</si>
  <si>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</si>
  <si>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</si>
  <si>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</si>
  <si>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</si>
  <si>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</si>
  <si>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</si>
  <si>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</si>
  <si>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</si>
  <si>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</si>
  <si>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</si>
  <si>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</si>
  <si>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</si>
  <si>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</si>
  <si>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</si>
  <si>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</si>
  <si>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</si>
  <si>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</si>
  <si>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</si>
  <si>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</si>
  <si>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</si>
  <si>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</si>
  <si>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</si>
  <si>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</si>
  <si>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</si>
  <si>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</si>
  <si>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</si>
  <si>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</si>
  <si>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</si>
  <si>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</si>
  <si>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</si>
  <si>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</si>
  <si>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</si>
  <si>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</si>
  <si>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</si>
  <si>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</si>
  <si>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</si>
  <si>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</si>
  <si>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</si>
  <si>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</si>
  <si>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</si>
  <si>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</si>
  <si>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</si>
  <si>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</si>
  <si>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</si>
  <si>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</si>
  <si>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</si>
  <si>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</si>
  <si>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</si>
  <si>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</si>
  <si>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</si>
  <si>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</si>
  <si>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</si>
  <si>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</si>
  <si>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</si>
  <si>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</si>
  <si>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</si>
  <si>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</si>
  <si>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</si>
  <si>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</si>
  <si>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</si>
  <si>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</si>
  <si>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</si>
  <si>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</si>
  <si>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</si>
  <si>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</si>
  <si>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</si>
  <si>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</si>
  <si>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</si>
  <si>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</si>
  <si>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</si>
  <si>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</si>
  <si>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</si>
  <si>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</si>
  <si>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</si>
  <si>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</si>
  <si>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</si>
  <si>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</si>
  <si>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</si>
  <si>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</si>
  <si>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</si>
  <si>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</si>
  <si>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</si>
  <si>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</si>
  <si>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</si>
  <si>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</si>
  <si>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</si>
  <si>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</si>
  <si>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</si>
  <si>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</si>
  <si>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</si>
  <si>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</si>
  <si>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</si>
  <si>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</si>
  <si>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</si>
  <si>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</si>
  <si>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</si>
  <si>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</si>
  <si>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</si>
  <si>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</si>
  <si>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</si>
  <si>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</si>
  <si>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</si>
  <si>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</si>
  <si>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</si>
  <si>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</si>
  <si>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</si>
  <si>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</si>
  <si>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</si>
  <si>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</si>
  <si>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</si>
  <si>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</si>
  <si>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</si>
  <si>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</si>
  <si>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</si>
  <si>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</si>
  <si>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</si>
  <si>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</si>
  <si>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</si>
  <si>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</si>
  <si>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</si>
  <si>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</si>
  <si>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</si>
  <si>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</si>
  <si>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</si>
  <si>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</si>
  <si>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</si>
  <si>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</si>
  <si>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</si>
  <si>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</si>
  <si>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</si>
  <si>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</si>
  <si>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</si>
  <si>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</si>
  <si>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</si>
  <si>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</si>
  <si>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</si>
  <si>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</si>
  <si>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</si>
  <si>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</si>
  <si>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</si>
  <si>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</si>
  <si>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</si>
  <si>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</si>
  <si>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</si>
  <si>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</si>
  <si>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</si>
  <si>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</si>
  <si>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</si>
  <si>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</si>
  <si>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</si>
  <si>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</si>
  <si>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</si>
  <si>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</si>
  <si>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</si>
  <si>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</si>
  <si>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</si>
  <si>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</si>
  <si>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</si>
  <si>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</si>
  <si>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</si>
  <si>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</si>
  <si>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</si>
  <si>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</si>
  <si>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</si>
  <si>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</si>
  <si>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</si>
  <si>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</si>
  <si>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</si>
  <si>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</si>
  <si>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</si>
  <si>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</si>
  <si>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</si>
  <si>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</si>
  <si>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</si>
  <si>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</si>
  <si>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</si>
  <si>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</si>
  <si>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</si>
  <si>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</si>
  <si>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</si>
  <si>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</si>
  <si>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</si>
  <si>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</si>
  <si>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</si>
  <si>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</si>
  <si>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</si>
  <si>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</si>
  <si>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</si>
  <si>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</si>
  <si>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</si>
  <si>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</si>
  <si>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</si>
  <si>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</si>
  <si>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</si>
  <si>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</si>
  <si>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</si>
  <si>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</si>
  <si>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</si>
  <si>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</si>
  <si>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</si>
  <si>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</si>
  <si>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</si>
  <si>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</si>
  <si>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</si>
  <si>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</si>
  <si>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</si>
  <si>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</si>
  <si>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</si>
  <si>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</si>
  <si>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</si>
  <si>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</si>
  <si>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</si>
  <si>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</si>
  <si>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</si>
  <si>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</si>
  <si>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</si>
  <si>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</si>
  <si>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</si>
  <si>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</si>
  <si>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</si>
  <si>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</si>
  <si>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</si>
  <si>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</si>
  <si>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</si>
  <si>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</si>
  <si>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</si>
  <si>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</si>
  <si>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</si>
  <si>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</si>
  <si>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</si>
  <si>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</si>
  <si>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</si>
  <si>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</si>
  <si>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</si>
  <si>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</si>
  <si>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</si>
  <si>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</si>
  <si>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</si>
  <si>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</si>
  <si>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</si>
  <si>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</si>
  <si>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</si>
  <si>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</si>
  <si>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</si>
  <si>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</si>
  <si>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</si>
  <si>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</si>
  <si>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</si>
  <si>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</si>
  <si>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</si>
  <si>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</si>
  <si>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</si>
  <si>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</si>
  <si>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</si>
  <si>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</si>
  <si>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</si>
  <si>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</si>
  <si>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</si>
  <si>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</si>
  <si>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</si>
  <si>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</si>
  <si>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</si>
  <si>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</si>
  <si>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</si>
  <si>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</si>
  <si>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</si>
  <si>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</si>
  <si>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</si>
  <si>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</si>
  <si>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</si>
  <si>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</si>
  <si>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</si>
  <si>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</si>
  <si>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</si>
  <si>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</si>
  <si>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</si>
  <si>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</si>
  <si>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</si>
  <si>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</si>
  <si>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</si>
  <si>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</si>
  <si>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</si>
  <si>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</si>
  <si>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</si>
  <si>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</si>
  <si>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</si>
  <si>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</si>
  <si>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</si>
  <si>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</si>
  <si>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</si>
  <si>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</si>
  <si>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</si>
  <si>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</si>
  <si>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</si>
  <si>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</si>
  <si>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</si>
  <si>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</si>
  <si>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</si>
  <si>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</si>
  <si>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</si>
  <si>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</si>
  <si>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</si>
  <si>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</si>
  <si>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</si>
  <si>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</si>
  <si>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</si>
  <si>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</si>
  <si>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</si>
  <si>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</si>
  <si>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</si>
  <si>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</si>
  <si>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</si>
  <si>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</si>
  <si>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</si>
  <si>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</si>
  <si>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</si>
  <si>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</si>
  <si>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</si>
  <si>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</si>
  <si>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</si>
  <si>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</si>
  <si>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</si>
  <si>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</si>
  <si>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</si>
  <si>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</si>
  <si>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</si>
  <si>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</si>
  <si>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</si>
  <si>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</si>
  <si>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</si>
  <si>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</si>
  <si>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</si>
  <si>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</si>
  <si>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</si>
  <si>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</si>
  <si>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</si>
  <si>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</si>
  <si>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</si>
  <si>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</si>
  <si>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</si>
  <si>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</si>
  <si>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</si>
  <si>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</si>
  <si>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</si>
  <si>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</si>
  <si>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</si>
  <si>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</si>
  <si>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</si>
  <si>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</si>
  <si>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</si>
  <si>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</si>
  <si>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</si>
  <si>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</si>
  <si>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</si>
  <si>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</si>
  <si>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</si>
  <si>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</si>
  <si>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</si>
  <si>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</si>
  <si>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</si>
  <si>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</si>
  <si>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</si>
  <si>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</si>
  <si>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</si>
  <si>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</si>
  <si>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</si>
  <si>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</si>
  <si>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</si>
  <si>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</si>
  <si>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</si>
  <si>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</si>
  <si>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</si>
  <si>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</si>
  <si>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</si>
  <si>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</si>
  <si>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</si>
  <si>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</si>
  <si>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</si>
  <si>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</si>
  <si>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</si>
  <si>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</si>
  <si>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</si>
  <si>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</si>
  <si>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</si>
  <si>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</si>
  <si>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</si>
  <si>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</si>
  <si>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</si>
  <si>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</si>
  <si>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</si>
  <si>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</si>
  <si>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</si>
  <si>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</si>
  <si>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</si>
  <si>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</si>
  <si>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</si>
  <si>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</si>
  <si>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</si>
  <si>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</si>
  <si>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</si>
  <si>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</si>
  <si>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</si>
  <si>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</si>
  <si>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</si>
  <si>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</si>
  <si>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</si>
  <si>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</si>
  <si>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</si>
  <si>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</si>
  <si>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</si>
  <si>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</si>
  <si>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</si>
  <si>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</si>
  <si>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</si>
  <si>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</si>
  <si>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</si>
  <si>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</si>
  <si>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</si>
  <si>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</si>
  <si>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</si>
  <si>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</si>
  <si>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</si>
  <si>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</si>
  <si>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</si>
  <si>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</si>
  <si>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</si>
  <si>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</si>
  <si>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</si>
  <si>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</si>
  <si>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</si>
  <si>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</si>
  <si>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</si>
  <si>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</si>
  <si>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</si>
  <si>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</si>
  <si>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</si>
  <si>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</si>
  <si>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</si>
  <si>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</si>
  <si>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</si>
  <si>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</si>
  <si>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</si>
  <si>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</si>
  <si>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</si>
  <si>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</si>
  <si>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</si>
  <si>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</si>
  <si>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</si>
  <si>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</si>
  <si>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</si>
  <si>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</si>
  <si>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</si>
  <si>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</si>
  <si>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</si>
  <si>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</si>
  <si>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</si>
  <si>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</si>
  <si>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</si>
  <si>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</si>
  <si>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</si>
  <si>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</si>
  <si>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</si>
  <si>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</si>
  <si>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</si>
  <si>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</si>
  <si>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</si>
  <si>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</si>
  <si>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</si>
  <si>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</si>
  <si>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</si>
  <si>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</si>
  <si>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</si>
  <si>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</si>
  <si>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</si>
  <si>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</si>
  <si>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</si>
  <si>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</si>
  <si>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</si>
  <si>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</si>
  <si>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</si>
  <si>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</si>
  <si>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</si>
  <si>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</si>
  <si>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</si>
  <si>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</si>
  <si>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</si>
  <si>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</si>
  <si>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</si>
  <si>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</si>
  <si>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</si>
  <si>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</si>
  <si>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</si>
  <si>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</si>
  <si>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</si>
  <si>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</si>
  <si>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</si>
  <si>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</si>
  <si>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</si>
  <si>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</si>
  <si>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</si>
  <si>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</si>
  <si>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</si>
  <si>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</si>
  <si>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</si>
  <si>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</si>
  <si>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</si>
  <si>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</si>
  <si>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</si>
  <si>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</si>
  <si>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</si>
  <si>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</si>
  <si>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</si>
  <si>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</si>
  <si>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</si>
  <si>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</si>
  <si>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</si>
  <si>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</si>
  <si>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</si>
  <si>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</si>
  <si>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</si>
  <si>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</si>
  <si>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</si>
  <si>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</si>
  <si>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</si>
  <si>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</si>
  <si>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</si>
  <si>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</si>
  <si>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</si>
  <si>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</si>
  <si>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</si>
  <si>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</si>
  <si>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</si>
  <si>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</si>
  <si>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</si>
  <si>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</si>
  <si>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</si>
  <si>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</si>
  <si>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</si>
  <si>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</si>
  <si>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</si>
  <si>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</si>
  <si>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</si>
  <si>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</si>
  <si>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</si>
  <si>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</si>
  <si>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</si>
  <si>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</si>
  <si>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</si>
  <si>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</si>
  <si>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</si>
  <si>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</si>
  <si>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</si>
  <si>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</si>
  <si>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</si>
  <si>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</si>
  <si>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</si>
  <si>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</si>
  <si>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</si>
  <si>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</si>
  <si>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</si>
  <si>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</si>
  <si>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</si>
  <si>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</si>
  <si>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</si>
  <si>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</si>
  <si>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</si>
  <si>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</si>
  <si>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</si>
  <si>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</si>
  <si>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</si>
  <si>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</si>
  <si>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</si>
  <si>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</si>
  <si>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</si>
  <si>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</si>
  <si>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</si>
  <si>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</si>
  <si>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</si>
  <si>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</si>
  <si>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</si>
  <si>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</si>
  <si>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</si>
  <si>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</si>
  <si>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</si>
  <si>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</si>
  <si>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</si>
  <si>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</si>
  <si>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</si>
  <si>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</si>
  <si>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</si>
  <si>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</si>
  <si>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</si>
  <si>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</si>
  <si>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</si>
  <si>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</si>
  <si>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</si>
  <si>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</si>
  <si>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</si>
  <si>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</si>
  <si>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</si>
  <si>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</si>
  <si>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</si>
  <si>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</si>
  <si>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</si>
  <si>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</si>
  <si>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</si>
  <si>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</si>
  <si>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</si>
  <si>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</si>
  <si>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</si>
  <si>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</si>
  <si>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</si>
  <si>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</si>
  <si>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</si>
  <si>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</si>
  <si>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</si>
  <si>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</si>
  <si>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</si>
  <si>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</si>
  <si>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</si>
  <si>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</si>
  <si>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</si>
  <si>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</si>
  <si>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</si>
  <si>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</si>
  <si>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</si>
  <si>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</si>
  <si>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</si>
  <si>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</si>
  <si>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</si>
  <si>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</si>
  <si>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</si>
  <si>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</si>
  <si>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</si>
  <si>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</si>
  <si>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</si>
  <si>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</si>
  <si>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</si>
  <si>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</si>
  <si>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</si>
  <si>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</si>
  <si>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</si>
  <si>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</si>
  <si>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</si>
  <si>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</si>
  <si>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</si>
  <si>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</si>
  <si>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</si>
  <si>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</si>
  <si>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</si>
  <si>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</si>
  <si>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</si>
  <si>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</si>
  <si>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</si>
  <si>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</si>
  <si>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</si>
  <si>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</si>
  <si>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</si>
  <si>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</si>
  <si>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</si>
  <si>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</si>
  <si>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</si>
  <si>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</si>
  <si>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</si>
  <si>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</si>
  <si>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</si>
  <si>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</si>
  <si>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</si>
  <si>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</si>
  <si>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</si>
  <si>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</si>
  <si>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</si>
  <si>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</si>
  <si>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</si>
  <si>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</si>
  <si>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</si>
  <si>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</si>
  <si>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</si>
  <si>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</si>
  <si>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</si>
  <si>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</si>
  <si>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</si>
  <si>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</si>
  <si>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</si>
  <si>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</si>
  <si>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</si>
  <si>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</si>
  <si>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</si>
  <si>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</si>
  <si>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</si>
  <si>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</si>
  <si>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</si>
  <si>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</si>
  <si>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</si>
  <si>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</si>
  <si>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</si>
  <si>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</si>
  <si>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</si>
  <si>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</si>
  <si>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</si>
  <si>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</si>
  <si>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</si>
  <si>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</si>
  <si>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</si>
  <si>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</si>
  <si>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</si>
  <si>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</si>
  <si>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</si>
  <si>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</si>
  <si>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</si>
  <si>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</si>
  <si>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</si>
  <si>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</si>
  <si>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</si>
  <si>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</si>
  <si>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</si>
  <si>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</si>
  <si>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</si>
  <si>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</si>
  <si>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</si>
  <si>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</si>
  <si>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</si>
  <si>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</si>
  <si>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</si>
  <si>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</si>
  <si>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</si>
  <si>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</si>
  <si>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</si>
  <si>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</si>
  <si>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</si>
  <si>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</si>
  <si>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</si>
  <si>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</si>
  <si>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</si>
  <si>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</si>
  <si>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</si>
  <si>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</si>
  <si>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</si>
  <si>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</si>
  <si>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</si>
  <si>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</si>
  <si>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</si>
  <si>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</si>
  <si>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</si>
  <si>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</si>
  <si>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</si>
  <si>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</si>
  <si>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</si>
  <si>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</si>
  <si>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</si>
  <si>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</si>
  <si>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</si>
  <si>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</si>
  <si>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</si>
  <si>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</si>
  <si>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</si>
  <si>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</si>
  <si>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</si>
  <si>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</si>
  <si>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</si>
  <si>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</si>
  <si>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</si>
  <si>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</si>
  <si>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</si>
  <si>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</si>
  <si>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</si>
  <si>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</si>
  <si>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</si>
  <si>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</si>
  <si>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</si>
  <si>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</si>
  <si>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</si>
  <si>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</si>
  <si>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</si>
  <si>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</si>
  <si>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</si>
  <si>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</si>
  <si>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</si>
  <si>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</si>
  <si>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</si>
  <si>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</si>
  <si>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</si>
  <si>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</si>
  <si>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</si>
  <si>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</si>
  <si>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</si>
  <si>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</si>
  <si>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</si>
  <si>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</si>
  <si>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</si>
  <si>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</si>
  <si>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</si>
  <si>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</si>
  <si>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</si>
  <si>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</si>
  <si>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</si>
  <si>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</si>
  <si>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</si>
  <si>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</si>
  <si>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</si>
  <si>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</si>
  <si>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</si>
  <si>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</si>
  <si>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</si>
  <si>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</si>
  <si>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</si>
  <si>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</si>
  <si>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</si>
  <si>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</si>
  <si>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</si>
  <si>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</si>
  <si>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</si>
  <si>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</si>
  <si>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</si>
  <si>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</si>
  <si>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</si>
  <si>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</si>
  <si>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</si>
  <si>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</si>
  <si>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</si>
  <si>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</si>
  <si>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</si>
  <si>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</si>
  <si>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</si>
  <si>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</si>
  <si>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</si>
  <si>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</si>
  <si>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</si>
  <si>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</si>
  <si>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</si>
  <si>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</si>
  <si>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</si>
  <si>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</si>
  <si>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</si>
  <si>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</si>
  <si>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</si>
  <si>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</si>
  <si>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</si>
  <si>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</si>
  <si>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</si>
  <si>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</si>
  <si>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</si>
  <si>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</si>
  <si>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</si>
  <si>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</si>
  <si>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</si>
  <si>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</si>
  <si>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</si>
  <si>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</si>
  <si>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</si>
  <si>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</si>
  <si>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</si>
  <si>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</si>
  <si>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</si>
  <si>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</si>
  <si>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</si>
  <si>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</si>
  <si>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</si>
  <si>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</si>
  <si>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</si>
  <si>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</si>
  <si>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</si>
  <si>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</si>
  <si>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</si>
  <si>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</si>
  <si>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</si>
  <si>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</si>
  <si>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</si>
  <si>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</si>
  <si>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</si>
  <si>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</si>
  <si>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</si>
  <si>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</si>
  <si>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</si>
  <si>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</si>
  <si>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</si>
  <si>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</si>
  <si>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</si>
  <si>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</si>
  <si>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</si>
  <si>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</si>
  <si>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</si>
  <si>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</si>
  <si>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</si>
  <si>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</si>
  <si>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</si>
  <si>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</si>
  <si>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</si>
  <si>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</si>
  <si>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</si>
  <si>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</si>
  <si>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</si>
  <si>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</si>
  <si>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</si>
  <si>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</si>
  <si>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</si>
  <si>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</si>
  <si>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</si>
  <si>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</si>
  <si>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</si>
  <si>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</si>
  <si>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</si>
  <si>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</si>
  <si>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</si>
  <si>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</si>
  <si>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</si>
  <si>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</si>
  <si>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</si>
  <si>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</si>
  <si>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</si>
  <si>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</si>
  <si>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</si>
  <si>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</si>
  <si>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</si>
  <si>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</si>
  <si>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</si>
  <si>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</si>
  <si>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</si>
  <si>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</si>
  <si>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</si>
  <si>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</si>
  <si>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</si>
  <si>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</si>
  <si>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</si>
  <si>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</si>
  <si>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</si>
  <si>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</si>
  <si>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</si>
  <si>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</si>
  <si>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</si>
  <si>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</si>
  <si>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</si>
  <si>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</si>
  <si>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</si>
  <si>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</si>
  <si>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</si>
  <si>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</si>
  <si>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</si>
  <si>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</si>
  <si>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</si>
  <si>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</si>
  <si>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</si>
  <si>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</si>
  <si>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</si>
  <si>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</si>
  <si>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</si>
  <si>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</si>
  <si>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</si>
  <si>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</si>
  <si>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</si>
  <si>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</si>
  <si>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</si>
  <si>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</si>
  <si>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</si>
  <si>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</si>
  <si>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</si>
  <si>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</si>
  <si>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</si>
  <si>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</si>
  <si>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</si>
  <si>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</si>
  <si>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</si>
  <si>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</si>
  <si>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</si>
  <si>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</si>
  <si>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</si>
  <si>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</si>
  <si>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</si>
  <si>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</si>
  <si>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</si>
  <si>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</si>
  <si>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</si>
  <si>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</si>
  <si>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</si>
  <si>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</si>
  <si>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</si>
  <si>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</si>
  <si>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</si>
  <si>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</si>
  <si>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</si>
  <si>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</si>
  <si>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</si>
  <si>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</si>
  <si>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</si>
  <si>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</si>
  <si>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</si>
  <si>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</si>
  <si>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</si>
  <si>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</si>
  <si>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</si>
  <si>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</si>
  <si>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</si>
  <si>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</si>
  <si>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</si>
  <si>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</si>
  <si>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</si>
  <si>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</si>
  <si>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</si>
  <si>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</si>
  <si>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</si>
  <si>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</si>
  <si>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</si>
  <si>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</si>
  <si>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</si>
  <si>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</si>
  <si>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</si>
  <si>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</si>
  <si>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</si>
  <si>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</si>
  <si>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</si>
  <si>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</si>
  <si>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</si>
  <si>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</si>
  <si>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</si>
  <si>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</si>
  <si>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</si>
  <si>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</si>
  <si>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</si>
  <si>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</si>
  <si>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</si>
  <si>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</si>
  <si>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</si>
  <si>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</si>
  <si>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</si>
  <si>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</si>
  <si>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</si>
  <si>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</si>
  <si>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</si>
  <si>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</si>
  <si>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</si>
  <si>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</si>
  <si>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</si>
  <si>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</si>
  <si>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</si>
  <si>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</si>
  <si>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</si>
  <si>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</si>
  <si>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</si>
  <si>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</si>
  <si>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</si>
  <si>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</si>
  <si>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</si>
  <si>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</si>
  <si>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</si>
  <si>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</si>
  <si>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</si>
  <si>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</si>
  <si>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</si>
  <si>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</si>
  <si>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</si>
  <si>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</si>
  <si>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</si>
  <si>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</si>
  <si>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</si>
  <si>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</si>
  <si>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</si>
  <si>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</si>
  <si>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</si>
  <si>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</si>
  <si>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</si>
  <si>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</si>
  <si>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</si>
  <si>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</si>
  <si>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</si>
  <si>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</si>
  <si>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</si>
  <si>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</si>
  <si>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</si>
  <si>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</si>
  <si>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</si>
  <si>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</si>
  <si>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</si>
  <si>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</si>
  <si>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</si>
  <si>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</si>
  <si>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</si>
  <si>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</si>
  <si>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</si>
  <si>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</si>
  <si>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</si>
  <si>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</si>
  <si>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</si>
  <si>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</si>
  <si>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</si>
  <si>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</si>
  <si>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</si>
  <si>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</si>
  <si>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</si>
  <si>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</si>
  <si>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</si>
  <si>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</si>
  <si>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</si>
  <si>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</si>
  <si>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</si>
  <si>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</si>
  <si>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</si>
  <si>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</si>
  <si>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</si>
  <si>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</si>
  <si>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</si>
  <si>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</si>
  <si>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</si>
  <si>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</si>
  <si>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</si>
  <si>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</si>
  <si>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</si>
  <si>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</si>
  <si>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</si>
  <si>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</si>
  <si>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</si>
  <si>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</si>
  <si>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</si>
  <si>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</si>
  <si>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</si>
  <si>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</si>
  <si>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</si>
  <si>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</si>
  <si>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</si>
  <si>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</si>
  <si>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</si>
  <si>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</si>
  <si>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</si>
  <si>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</si>
  <si>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</si>
  <si>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</si>
  <si>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</si>
  <si>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</si>
  <si>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</si>
  <si>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</si>
  <si>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</si>
  <si>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</si>
  <si>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</si>
  <si>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</si>
  <si>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</si>
  <si>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</si>
  <si>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</si>
  <si>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</si>
  <si>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</si>
  <si>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</si>
  <si>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</si>
  <si>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</si>
  <si>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</si>
  <si>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</si>
  <si>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</si>
  <si>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</si>
  <si>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</si>
  <si>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</si>
  <si>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</si>
  <si>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</si>
  <si>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</si>
  <si>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</si>
  <si>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</si>
  <si>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</si>
  <si>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</si>
  <si>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</si>
  <si>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</si>
  <si>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</si>
  <si>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</si>
  <si>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</si>
  <si>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</si>
  <si>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</si>
  <si>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</si>
  <si>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</si>
  <si>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</si>
  <si>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</si>
  <si>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</si>
  <si>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</si>
  <si>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</si>
  <si>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</si>
  <si>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</si>
  <si>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</si>
  <si>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</si>
  <si>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</si>
  <si>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</si>
  <si>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</si>
  <si>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</si>
  <si>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</si>
  <si>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</si>
  <si>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</si>
  <si>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</si>
  <si>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</si>
  <si>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</si>
  <si>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</si>
  <si>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</si>
  <si>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</si>
  <si>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</si>
  <si>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</si>
  <si>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</si>
  <si>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</si>
  <si>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</si>
  <si>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</si>
  <si>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</si>
  <si>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</si>
  <si>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</si>
  <si>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</si>
  <si>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</si>
  <si>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</si>
  <si>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</si>
  <si>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</si>
  <si>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</si>
  <si>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</si>
  <si>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</si>
  <si>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</si>
  <si>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</si>
  <si>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</si>
  <si>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</si>
  <si>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</si>
  <si>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</si>
  <si>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</si>
  <si>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</si>
  <si>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</si>
  <si>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</si>
  <si>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</si>
  <si>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</si>
  <si>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</si>
  <si>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</si>
  <si>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</si>
  <si>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</si>
  <si>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</si>
  <si>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</si>
  <si>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</si>
  <si>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</si>
  <si>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</si>
  <si>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</si>
  <si>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</si>
  <si>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</si>
  <si>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</si>
  <si>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</si>
  <si>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</si>
  <si>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</si>
  <si>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</si>
  <si>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</si>
  <si>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</si>
  <si>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</si>
  <si>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</si>
  <si>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</si>
  <si>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</si>
  <si>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</si>
  <si>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</si>
  <si>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</si>
  <si>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</si>
  <si>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</si>
  <si>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</si>
  <si>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</si>
  <si>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</si>
  <si>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</si>
  <si>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</si>
  <si>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</si>
  <si>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</si>
  <si>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</si>
  <si>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</si>
  <si>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</si>
  <si>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</si>
  <si>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</si>
  <si>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</si>
  <si>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</si>
  <si>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</si>
  <si>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</si>
  <si>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</si>
  <si>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</si>
  <si>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</si>
  <si>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</si>
  <si>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</si>
  <si>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</si>
  <si>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</si>
  <si>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</si>
  <si>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</si>
  <si>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</si>
  <si>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</si>
  <si>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</si>
  <si>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</si>
  <si>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</si>
  <si>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</si>
  <si>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</si>
  <si>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</si>
  <si>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</si>
  <si>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</si>
  <si>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</si>
  <si>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</si>
  <si>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</si>
  <si>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</si>
  <si>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</si>
  <si>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</si>
  <si>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</si>
  <si>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</si>
  <si>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</si>
  <si>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</si>
  <si>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</si>
  <si>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</si>
  <si>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</si>
  <si>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</si>
  <si>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</si>
  <si>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</si>
  <si>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</si>
  <si>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</si>
  <si>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</si>
  <si>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</si>
  <si>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</si>
  <si>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</si>
  <si>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</si>
  <si>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</si>
  <si>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</si>
  <si>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</si>
  <si>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</si>
  <si>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</si>
  <si>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</si>
  <si>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</si>
  <si>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</si>
  <si>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</si>
  <si>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</si>
  <si>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</si>
  <si>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</si>
  <si>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</si>
  <si>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</si>
  <si>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</si>
  <si>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</si>
  <si>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</si>
  <si>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</si>
  <si>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</si>
  <si>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</si>
  <si>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</si>
  <si>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</si>
  <si>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</si>
  <si>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</si>
  <si>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</si>
  <si>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</si>
  <si>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</si>
  <si>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</si>
  <si>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</si>
  <si>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</si>
  <si>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</si>
  <si>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</si>
  <si>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</si>
  <si>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</si>
  <si>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</si>
  <si>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</si>
  <si>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</si>
  <si>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</si>
  <si>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</si>
  <si>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</si>
  <si>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</si>
  <si>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</si>
  <si>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</si>
  <si>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</si>
  <si>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</si>
  <si>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</si>
  <si>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</si>
  <si>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</si>
  <si>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</si>
  <si>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</si>
  <si>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</si>
  <si>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</si>
  <si>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</si>
  <si>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</si>
  <si>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</si>
  <si>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</si>
  <si>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</si>
  <si>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</si>
  <si>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</si>
  <si>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</si>
  <si>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</si>
  <si>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</si>
  <si>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</si>
  <si>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</si>
  <si>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</si>
  <si>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</si>
  <si>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</si>
  <si>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</si>
  <si>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</si>
  <si>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</si>
  <si>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</si>
  <si>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</si>
  <si>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</si>
  <si>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</si>
  <si>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</si>
  <si>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</si>
  <si>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</si>
  <si>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</si>
  <si>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</si>
  <si>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</si>
  <si>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</si>
  <si>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</si>
  <si>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</si>
  <si>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</si>
  <si>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</si>
  <si>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</si>
  <si>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</si>
  <si>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</si>
  <si>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</si>
  <si>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</si>
  <si>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</si>
  <si>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</si>
  <si>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</si>
  <si>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</si>
  <si>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</si>
  <si>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</si>
  <si>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</si>
  <si>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</si>
  <si>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</si>
  <si>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</si>
  <si>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</si>
  <si>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</si>
  <si>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</si>
  <si>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</si>
  <si>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</si>
  <si>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</si>
  <si>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</si>
  <si>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</si>
  <si>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</si>
  <si>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</si>
  <si>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</si>
  <si>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</si>
  <si>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</si>
  <si>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</si>
  <si>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</si>
  <si>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</si>
  <si>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</si>
  <si>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</si>
  <si>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</si>
  <si>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</si>
  <si>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</si>
  <si>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</si>
  <si>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</si>
  <si>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</si>
  <si>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</si>
  <si>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</si>
  <si>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</si>
  <si>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</si>
  <si>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</si>
  <si>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</si>
  <si>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</si>
  <si>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</si>
  <si>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</si>
  <si>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</si>
  <si>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</si>
  <si>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</si>
  <si>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</si>
  <si>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</si>
  <si>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</si>
  <si>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</si>
  <si>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</si>
  <si>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</si>
  <si>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</si>
  <si>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</si>
  <si>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</si>
  <si>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</si>
  <si>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</si>
  <si>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</si>
  <si>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</si>
  <si>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</si>
  <si>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</si>
  <si>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</si>
  <si>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</si>
  <si>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</si>
  <si>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</si>
  <si>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</si>
  <si>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</si>
  <si>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</si>
  <si>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</si>
  <si>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</si>
  <si>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</si>
  <si>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</si>
  <si>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</si>
  <si>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</si>
  <si>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</si>
  <si>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</si>
  <si>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</si>
  <si>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</si>
  <si>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</si>
  <si>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</si>
  <si>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</si>
  <si>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</si>
  <si>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</si>
  <si>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</si>
  <si>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</si>
  <si>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</si>
  <si>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</si>
  <si>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</si>
  <si>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</si>
  <si>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</si>
  <si>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</si>
  <si>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</si>
  <si>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</si>
  <si>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</si>
  <si>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</si>
  <si>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</si>
  <si>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</si>
  <si>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</si>
  <si>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</si>
  <si>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</si>
  <si>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</si>
  <si>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</si>
  <si>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</si>
  <si>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</si>
  <si>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</si>
  <si>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</si>
  <si>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</si>
  <si>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</si>
  <si>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</si>
  <si>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</si>
  <si>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</si>
  <si>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</si>
  <si>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</si>
  <si>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</si>
  <si>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</si>
  <si>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</si>
  <si>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</si>
  <si>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</si>
  <si>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</si>
  <si>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</si>
  <si>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</si>
  <si>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</si>
  <si>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</si>
  <si>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</si>
  <si>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</si>
  <si>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</si>
  <si>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</si>
  <si>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</si>
  <si>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</si>
  <si>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</si>
  <si>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</si>
  <si>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</si>
  <si>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</si>
  <si>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</si>
  <si>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</si>
  <si>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</si>
  <si>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</si>
  <si>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</si>
  <si>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</si>
  <si>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</si>
  <si>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</si>
  <si>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</si>
  <si>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</si>
  <si>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</si>
  <si>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</si>
  <si>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</si>
  <si>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</si>
  <si>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</si>
  <si>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</si>
  <si>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</si>
  <si>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</si>
  <si>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</si>
  <si>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</si>
  <si>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</si>
  <si>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</si>
  <si>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</si>
  <si>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</si>
  <si>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</si>
  <si>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</si>
  <si>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</si>
  <si>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</si>
  <si>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</si>
  <si>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</si>
  <si>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</si>
  <si>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</si>
  <si>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</si>
  <si>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</si>
  <si>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</si>
  <si>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</si>
  <si>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</si>
  <si>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</si>
  <si>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</si>
  <si>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</si>
  <si>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</si>
  <si>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</si>
  <si>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</si>
  <si>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</si>
  <si>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</si>
  <si>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</si>
  <si>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</si>
  <si>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</si>
  <si>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</si>
  <si>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</si>
  <si>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</si>
  <si>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</si>
  <si>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</si>
  <si>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</si>
  <si>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</si>
  <si>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</si>
  <si>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</si>
  <si>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</si>
  <si>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</si>
  <si>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</si>
  <si>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</si>
  <si>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</si>
  <si>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</si>
  <si>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</si>
  <si>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</si>
  <si>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</si>
  <si>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</si>
  <si>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</si>
  <si>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</si>
  <si>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</si>
  <si>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</si>
  <si>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</si>
  <si>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</si>
  <si>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</si>
  <si>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</si>
  <si>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</si>
  <si>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</si>
  <si>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</si>
  <si>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</si>
  <si>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</si>
  <si>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</si>
  <si>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</si>
  <si>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</si>
  <si>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</si>
  <si>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</si>
  <si>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</si>
  <si>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</si>
  <si>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</si>
  <si>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</si>
  <si>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</si>
  <si>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</si>
  <si>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</si>
  <si>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</si>
  <si>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</si>
  <si>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</si>
  <si>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</si>
  <si>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</si>
  <si>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</si>
  <si>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</si>
  <si>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</si>
  <si>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</si>
  <si>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</si>
  <si>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</si>
  <si>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</si>
  <si>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</si>
  <si>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</si>
  <si>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</si>
  <si>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</si>
  <si>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</si>
  <si>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</si>
  <si>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</si>
  <si>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</si>
  <si>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</si>
  <si>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</si>
  <si>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</si>
  <si>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</si>
  <si>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</si>
  <si>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</si>
  <si>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</si>
  <si>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</si>
  <si>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</si>
  <si>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</si>
  <si>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</si>
  <si>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</si>
  <si>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</si>
  <si>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</si>
  <si>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</si>
  <si>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</si>
  <si>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</si>
  <si>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</si>
  <si>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</si>
  <si>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</si>
  <si>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</si>
  <si>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</si>
  <si>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</si>
  <si>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</si>
  <si>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</si>
  <si>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</si>
  <si>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</si>
  <si>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</si>
  <si>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</si>
  <si>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</si>
  <si>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</si>
  <si>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</si>
  <si>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</si>
  <si>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</si>
  <si>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</si>
  <si>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</si>
  <si>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</si>
  <si>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</si>
  <si>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</si>
  <si>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</si>
  <si>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</si>
  <si>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</si>
  <si>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</si>
  <si>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</si>
  <si>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</si>
  <si>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</si>
  <si>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</si>
  <si>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</si>
  <si>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</si>
  <si>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</si>
  <si>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</si>
  <si>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</si>
  <si>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</si>
  <si>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</si>
  <si>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</si>
  <si>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</si>
  <si>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</si>
  <si>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</si>
  <si>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</si>
  <si>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</si>
  <si>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</si>
  <si>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</si>
  <si>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</si>
  <si>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</si>
  <si>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</si>
  <si>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</si>
  <si>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</si>
  <si>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</si>
  <si>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</si>
  <si>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</si>
  <si>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</si>
  <si>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</si>
  <si>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</si>
  <si>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</si>
  <si>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</si>
  <si>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</si>
  <si>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</si>
  <si>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</si>
  <si>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</si>
  <si>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</si>
  <si>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</si>
  <si>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</si>
  <si>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</si>
  <si>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</si>
  <si>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</si>
  <si>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</si>
  <si>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</si>
  <si>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</si>
  <si>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</si>
  <si>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</si>
  <si>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</si>
  <si>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</si>
  <si>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</si>
  <si>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</si>
  <si>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</si>
  <si>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</si>
  <si>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</si>
  <si>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</si>
  <si>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</si>
  <si>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</si>
  <si>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</si>
  <si>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</si>
  <si>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</si>
  <si>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</si>
  <si>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</si>
  <si>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</si>
  <si>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</si>
  <si>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</si>
  <si>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</si>
  <si>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</si>
  <si>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</si>
  <si>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</si>
  <si>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</si>
  <si>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</si>
  <si>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</si>
  <si>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</si>
  <si>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</si>
  <si>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</si>
  <si>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</si>
  <si>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</si>
  <si>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</si>
  <si>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</si>
  <si>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</si>
  <si>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</si>
  <si>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</si>
  <si>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</si>
  <si>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</si>
  <si>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</si>
  <si>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</si>
  <si>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</si>
  <si>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</si>
  <si>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</si>
  <si>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</si>
  <si>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</si>
  <si>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</si>
  <si>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</si>
  <si>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</si>
  <si>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</si>
  <si>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</si>
  <si>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</si>
  <si>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</si>
  <si>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</si>
  <si>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</si>
  <si>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</si>
  <si>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</si>
  <si>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</si>
  <si>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</si>
  <si>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</si>
  <si>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</si>
  <si>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</si>
  <si>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</si>
  <si>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</si>
  <si>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</si>
  <si>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</si>
  <si>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</si>
  <si>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</si>
  <si>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</si>
  <si>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</si>
  <si>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</si>
  <si>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</si>
  <si>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</si>
  <si>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</si>
  <si>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</si>
  <si>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</si>
  <si>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</si>
  <si>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</si>
  <si>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</si>
  <si>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</si>
  <si>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</si>
  <si>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</si>
  <si>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</si>
  <si>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</si>
  <si>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</si>
  <si>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</si>
  <si>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</si>
  <si>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</si>
  <si>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</si>
  <si>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</si>
  <si>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</si>
  <si>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</si>
  <si>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</si>
  <si>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</si>
  <si>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</si>
  <si>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</si>
  <si>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</si>
  <si>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</si>
  <si>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</si>
  <si>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</si>
  <si>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</si>
  <si>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</si>
  <si>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</si>
  <si>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</si>
  <si>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</si>
  <si>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</si>
  <si>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</si>
  <si>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</si>
  <si>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</si>
  <si>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</si>
  <si>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</si>
  <si>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</si>
  <si>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</si>
  <si>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</si>
  <si>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</si>
  <si>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</si>
  <si>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</si>
  <si>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</si>
  <si>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</si>
  <si>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</si>
  <si>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</si>
  <si>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</si>
  <si>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</si>
  <si>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</si>
  <si>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</si>
  <si>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</si>
  <si>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</si>
  <si>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</si>
  <si>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</si>
  <si>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</si>
  <si>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</si>
  <si>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</si>
  <si>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</si>
  <si>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</si>
  <si>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</si>
  <si>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</si>
  <si>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</si>
  <si>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</si>
  <si>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</si>
  <si>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</si>
  <si>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</si>
  <si>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</si>
  <si>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</si>
  <si>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</si>
  <si>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</si>
  <si>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</si>
  <si>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</si>
  <si>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</si>
  <si>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</si>
  <si>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</si>
  <si>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</si>
  <si>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</si>
  <si>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</si>
  <si>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</si>
  <si>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</si>
  <si>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</si>
  <si>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</si>
  <si>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</si>
  <si>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</si>
  <si>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</si>
  <si>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</si>
  <si>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</si>
  <si>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</si>
  <si>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</si>
  <si>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</si>
  <si>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</si>
  <si>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</si>
  <si>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</si>
  <si>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</si>
  <si>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</si>
  <si>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</si>
  <si>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</si>
  <si>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</si>
  <si>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</si>
  <si>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</si>
  <si>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</si>
  <si>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</si>
  <si>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</si>
  <si>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</si>
  <si>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</si>
  <si>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</si>
  <si>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</si>
  <si>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</si>
  <si>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</si>
  <si>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</si>
  <si>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</si>
  <si>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</si>
  <si>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</si>
  <si>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</si>
  <si>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</si>
  <si>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</si>
  <si>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</si>
  <si>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</si>
  <si>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</si>
  <si>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</si>
  <si>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</si>
  <si>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</si>
  <si>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</si>
  <si>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</si>
  <si>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</si>
  <si>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</si>
  <si>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</si>
  <si>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</si>
  <si>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</si>
  <si>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</si>
  <si>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</si>
  <si>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</si>
  <si>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</si>
  <si>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</si>
  <si>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</si>
  <si>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</si>
  <si>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</si>
  <si>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</si>
  <si>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</si>
  <si>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</si>
  <si>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</si>
  <si>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</si>
  <si>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</si>
  <si>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</si>
  <si>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</si>
  <si>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</si>
  <si>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</si>
  <si>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</si>
  <si>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</si>
  <si>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</si>
  <si>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</si>
  <si>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</si>
  <si>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</si>
  <si>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</si>
  <si>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</si>
  <si>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</si>
  <si>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</si>
  <si>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</si>
  <si>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</si>
  <si>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</si>
  <si>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</si>
  <si>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</si>
  <si>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</si>
  <si>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</si>
  <si>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</si>
  <si>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</si>
  <si>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</si>
  <si>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</si>
  <si>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</si>
  <si>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</si>
  <si>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</si>
  <si>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</si>
  <si>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</si>
  <si>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</si>
  <si>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</si>
  <si>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</si>
  <si>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</si>
  <si>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</si>
  <si>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</si>
  <si>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</si>
  <si>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</si>
  <si>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</si>
  <si>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</si>
  <si>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</si>
  <si>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</si>
  <si>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</si>
  <si>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</si>
  <si>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</si>
  <si>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</si>
  <si>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</si>
  <si>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</si>
  <si>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</si>
  <si>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</si>
  <si>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</si>
  <si>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</si>
  <si>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</si>
  <si>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</si>
  <si>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</si>
  <si>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</si>
  <si>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</si>
  <si>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</si>
  <si>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</si>
  <si>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</si>
  <si>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</si>
  <si>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</si>
  <si>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</si>
  <si>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</si>
  <si>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</si>
  <si>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</si>
  <si>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</si>
  <si>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</si>
  <si>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</si>
  <si>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</si>
  <si>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</si>
  <si>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</si>
  <si>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</si>
  <si>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</si>
  <si>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</si>
  <si>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</si>
  <si>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</si>
  <si>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</si>
  <si>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</si>
  <si>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</si>
  <si>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</si>
  <si>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</si>
  <si>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</si>
  <si>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</si>
  <si>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</si>
  <si>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</si>
  <si>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</si>
  <si>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</si>
  <si>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</si>
  <si>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</si>
  <si>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</si>
  <si>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</si>
  <si>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</si>
  <si>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</si>
  <si>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</si>
  <si>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</si>
  <si>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</si>
  <si>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</si>
  <si>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</si>
  <si>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</si>
  <si>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</si>
  <si>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</si>
  <si>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</si>
  <si>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</si>
  <si>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</si>
  <si>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</si>
  <si>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</si>
  <si>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</si>
  <si>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</si>
  <si>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</si>
  <si>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</si>
  <si>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</si>
  <si>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</si>
  <si>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</si>
  <si>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</si>
  <si>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</si>
  <si>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</si>
  <si>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</si>
  <si>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</si>
  <si>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</si>
  <si>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</si>
  <si>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</si>
  <si>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</si>
  <si>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</si>
  <si>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</si>
  <si>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</si>
  <si>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</si>
  <si>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</si>
  <si>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</si>
  <si>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</si>
  <si>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</si>
  <si>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</si>
  <si>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</si>
  <si>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</si>
  <si>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</si>
  <si>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</si>
  <si>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</si>
  <si>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</si>
  <si>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</si>
  <si>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</si>
  <si>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</si>
  <si>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</si>
  <si>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</si>
  <si>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</si>
  <si>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</si>
  <si>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</si>
  <si>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</si>
  <si>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</si>
  <si>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</si>
  <si>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</si>
  <si>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</si>
  <si>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</si>
  <si>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</si>
  <si>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</si>
  <si>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</si>
  <si>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</si>
  <si>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</si>
  <si>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</si>
  <si>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</si>
  <si>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</si>
  <si>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</si>
  <si>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</si>
  <si>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</si>
  <si>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</si>
  <si>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</si>
  <si>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</si>
  <si>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</si>
  <si>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</si>
  <si>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</si>
  <si>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</si>
  <si>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</si>
  <si>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</si>
  <si>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</si>
  <si>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</si>
  <si>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</si>
  <si>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</si>
  <si>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</si>
  <si>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</si>
  <si>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</si>
  <si>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</si>
  <si>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</si>
  <si>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</si>
  <si>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</si>
  <si>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</si>
  <si>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</si>
  <si>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</si>
  <si>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</si>
  <si>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</si>
  <si>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</si>
  <si>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</si>
  <si>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</si>
  <si>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</si>
  <si>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</si>
  <si>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</si>
  <si>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</si>
  <si>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</si>
  <si>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</si>
  <si>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</si>
  <si>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</si>
  <si>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</si>
  <si>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</si>
  <si>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</si>
  <si>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</si>
  <si>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</si>
  <si>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</si>
  <si>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</si>
  <si>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</si>
  <si>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</si>
  <si>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</si>
  <si>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</si>
  <si>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</si>
  <si>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</si>
  <si>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</si>
  <si>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</si>
  <si>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</si>
  <si>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</si>
  <si>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</si>
  <si>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</si>
  <si>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</si>
  <si>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</si>
  <si>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</si>
  <si>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</si>
  <si>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</si>
  <si>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</si>
  <si>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</si>
  <si>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</si>
  <si>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</si>
  <si>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</si>
  <si>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</si>
  <si>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</si>
  <si>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</si>
  <si>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</si>
  <si>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</si>
  <si>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</si>
  <si>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</si>
  <si>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</si>
  <si>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</si>
  <si>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</si>
  <si>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</si>
  <si>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</si>
  <si>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</si>
  <si>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</si>
  <si>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</si>
  <si>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</si>
  <si>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</si>
  <si>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</si>
  <si>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</si>
  <si>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</si>
  <si>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</si>
  <si>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</si>
  <si>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</si>
  <si>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</si>
  <si>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</si>
  <si>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</si>
  <si>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</si>
  <si>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</si>
  <si>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</si>
  <si>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</si>
  <si>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</si>
  <si>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</si>
  <si>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</si>
  <si>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</si>
  <si>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</si>
  <si>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</si>
  <si>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</si>
  <si>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</si>
  <si>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</si>
  <si>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</si>
  <si>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</si>
  <si>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</si>
  <si>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</si>
  <si>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</si>
  <si>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</si>
  <si>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</si>
  <si>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</si>
  <si>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</si>
  <si>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</si>
  <si>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</si>
  <si>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</si>
  <si>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</si>
  <si>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</si>
  <si>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</si>
  <si>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</si>
  <si>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</si>
  <si>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</si>
  <si>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</si>
  <si>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</si>
  <si>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</si>
  <si>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</si>
  <si>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</si>
  <si>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</si>
  <si>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</si>
  <si>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</si>
  <si>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</si>
  <si>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</si>
  <si>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</si>
  <si>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</si>
  <si>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</si>
  <si>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</si>
  <si>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</si>
  <si>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</si>
  <si>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</si>
  <si>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</si>
  <si>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</si>
  <si>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</si>
  <si>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</si>
  <si>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</si>
  <si>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</si>
  <si>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</si>
  <si>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</si>
  <si>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</si>
  <si>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</si>
  <si>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</si>
  <si>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</si>
  <si>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</si>
  <si>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</si>
  <si>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</si>
  <si>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</si>
  <si>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</si>
  <si>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</si>
  <si>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</si>
  <si>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</si>
  <si>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</si>
  <si>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</si>
  <si>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</si>
  <si>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</si>
  <si>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</si>
  <si>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</si>
  <si>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</si>
  <si>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</si>
  <si>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</si>
  <si>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</si>
  <si>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</si>
  <si>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</si>
  <si>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</si>
  <si>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</si>
  <si>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</si>
  <si>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</si>
  <si>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</si>
  <si>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</si>
  <si>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</si>
  <si>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</si>
  <si>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</si>
  <si>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</si>
  <si>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</si>
  <si>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</si>
  <si>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</si>
  <si>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</si>
  <si>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</si>
  <si>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</si>
  <si>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</si>
  <si>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</si>
  <si>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</si>
  <si>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</si>
  <si>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</si>
  <si>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</si>
  <si>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</si>
  <si>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</si>
  <si>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</si>
  <si>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</si>
  <si>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</si>
  <si>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</si>
  <si>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</si>
  <si>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</si>
  <si>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</si>
  <si>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</si>
  <si>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</si>
  <si>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</si>
  <si>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</si>
  <si>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</si>
  <si>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</si>
  <si>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</si>
  <si>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</si>
  <si>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</si>
  <si>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</si>
  <si>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</si>
  <si>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</si>
  <si>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</si>
  <si>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</si>
  <si>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</si>
  <si>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</si>
  <si>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</si>
  <si>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</si>
  <si>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</si>
  <si>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</si>
  <si>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</si>
  <si>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</si>
  <si>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</si>
  <si>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</si>
  <si>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</si>
  <si>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</si>
  <si>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</si>
  <si>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</si>
  <si>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</si>
  <si>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</si>
  <si>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</si>
  <si>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</si>
  <si>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</si>
  <si>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</si>
  <si>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</si>
  <si>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</si>
  <si>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</si>
  <si>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</si>
  <si>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</si>
  <si>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</si>
  <si>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</si>
  <si>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</si>
  <si>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</si>
  <si>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</si>
  <si>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</si>
  <si>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</si>
  <si>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</si>
  <si>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</si>
  <si>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</si>
  <si>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</si>
  <si>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</si>
  <si>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</si>
  <si>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</si>
  <si>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</si>
  <si>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</si>
  <si>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</si>
  <si>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</si>
  <si>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</si>
  <si>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</si>
  <si>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</si>
  <si>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</si>
  <si>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</si>
  <si>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</si>
  <si>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</si>
  <si>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</si>
  <si>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</si>
  <si>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</si>
  <si>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</si>
  <si>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</si>
  <si>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</si>
  <si>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</si>
  <si>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</si>
  <si>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</si>
  <si>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</si>
  <si>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</si>
  <si>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</si>
  <si>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</si>
  <si>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</si>
  <si>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</si>
  <si>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</si>
  <si>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</si>
  <si>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</si>
  <si>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</si>
  <si>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</si>
  <si>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</si>
  <si>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</si>
  <si>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</si>
  <si>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</si>
  <si>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</si>
  <si>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</si>
  <si>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</si>
  <si>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</si>
  <si>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</si>
  <si>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</si>
  <si>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</si>
  <si>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</si>
  <si>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</si>
  <si>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</si>
  <si>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</si>
  <si>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</si>
  <si>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</si>
  <si>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</si>
  <si>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</si>
  <si>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</si>
  <si>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</si>
  <si>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</si>
  <si>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</si>
  <si>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</si>
  <si>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</si>
  <si>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</si>
  <si>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</si>
  <si>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</si>
  <si>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</si>
  <si>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</si>
  <si>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</si>
  <si>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</si>
  <si>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</si>
  <si>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</si>
  <si>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</si>
  <si>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</si>
  <si>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</si>
  <si>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</si>
  <si>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</si>
  <si>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</si>
  <si>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</si>
  <si>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</si>
  <si>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</si>
  <si>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</si>
  <si>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</si>
  <si>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</si>
  <si>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</si>
  <si>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</si>
  <si>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</si>
  <si>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</si>
  <si>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</si>
  <si>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</si>
  <si>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</si>
  <si>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</si>
  <si>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</si>
  <si>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</si>
  <si>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</si>
  <si>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</si>
  <si>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</si>
  <si>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</si>
  <si>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</si>
  <si>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</si>
  <si>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</si>
  <si>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</si>
  <si>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</si>
  <si>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</si>
  <si>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</si>
  <si>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</si>
  <si>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</si>
  <si>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</si>
  <si>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</si>
  <si>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</si>
  <si>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</si>
  <si>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</si>
  <si>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</si>
  <si>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</si>
  <si>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</si>
  <si>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</si>
  <si>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</si>
  <si>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</si>
  <si>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</si>
  <si>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</si>
  <si>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</si>
  <si>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</si>
  <si>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</si>
  <si>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</si>
  <si>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</si>
  <si>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</si>
  <si>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</si>
  <si>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</si>
  <si>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</si>
  <si>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</si>
  <si>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</si>
  <si>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</si>
  <si>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</si>
  <si>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</si>
  <si>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</si>
  <si>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</si>
  <si>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</si>
  <si>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</si>
  <si>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</si>
  <si>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</si>
  <si>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</si>
  <si>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</si>
  <si>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</si>
  <si>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</si>
  <si>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</si>
  <si>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</si>
  <si>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</si>
  <si>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</si>
  <si>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</si>
  <si>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</si>
  <si>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</si>
  <si>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</si>
  <si>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</si>
  <si>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</si>
  <si>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</si>
  <si>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</si>
  <si>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</si>
  <si>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</si>
  <si>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</si>
  <si>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</si>
  <si>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</si>
  <si>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</si>
  <si>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</si>
  <si>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</si>
  <si>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</si>
  <si>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</si>
  <si>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</si>
  <si>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</si>
  <si>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</si>
  <si>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</si>
  <si>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</si>
  <si>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</si>
  <si>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</si>
  <si>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</si>
  <si>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</si>
  <si>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</si>
  <si>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</si>
  <si>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</si>
  <si>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</si>
  <si>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</si>
  <si>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</si>
  <si>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</si>
  <si>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</si>
  <si>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</si>
  <si>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</si>
  <si>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</si>
  <si>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</si>
  <si>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</si>
  <si>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</si>
  <si>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</si>
  <si>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</si>
  <si>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</si>
  <si>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</si>
  <si>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</si>
  <si>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</si>
  <si>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</si>
  <si>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</si>
  <si>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</si>
  <si>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</si>
  <si>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</si>
  <si>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</si>
  <si>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</si>
  <si>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</si>
  <si>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</si>
  <si>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</si>
  <si>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</si>
  <si>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</si>
  <si>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</si>
  <si>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</si>
  <si>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</si>
  <si>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</si>
  <si>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</si>
  <si>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</si>
  <si>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</si>
  <si>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</si>
  <si>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</si>
  <si>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</si>
  <si>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</si>
  <si>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</si>
  <si>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</si>
  <si>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</si>
  <si>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</si>
  <si>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</si>
  <si>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</si>
  <si>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</si>
  <si>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</si>
  <si>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</si>
  <si>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</si>
  <si>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</si>
  <si>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</si>
  <si>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</si>
  <si>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</si>
  <si>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</si>
  <si>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</si>
  <si>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</si>
  <si>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</si>
  <si>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</si>
  <si>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</si>
  <si>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</si>
  <si>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</si>
  <si>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</si>
  <si>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</si>
  <si>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</si>
  <si>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</si>
  <si>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</si>
  <si>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</si>
  <si>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</si>
  <si>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</si>
  <si>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</si>
  <si>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</si>
  <si>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</si>
  <si>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</si>
  <si>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</si>
  <si>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</si>
  <si>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</si>
  <si>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</si>
  <si>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</si>
  <si>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</si>
  <si>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</si>
  <si>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</si>
  <si>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</si>
  <si>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</si>
  <si>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</si>
  <si>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</si>
  <si>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</si>
  <si>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</si>
  <si>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</si>
  <si>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</si>
  <si>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</si>
  <si>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</si>
  <si>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</si>
  <si>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</si>
  <si>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</si>
  <si>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</si>
  <si>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</si>
  <si>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</si>
  <si>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</si>
  <si>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</si>
  <si>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</si>
  <si>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</si>
  <si>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</si>
  <si>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</si>
  <si>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</si>
  <si>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</si>
  <si>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</si>
  <si>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</si>
  <si>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</si>
  <si>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</si>
  <si>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</si>
  <si>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</si>
  <si>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</si>
  <si>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</si>
  <si>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</si>
  <si>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</si>
  <si>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</si>
  <si>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</si>
  <si>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</si>
  <si>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</si>
  <si>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</si>
  <si>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</si>
  <si>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</si>
  <si>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</si>
  <si>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</si>
  <si>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</si>
  <si>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</si>
  <si>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</si>
  <si>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</si>
  <si>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</si>
  <si>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</si>
  <si>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</si>
  <si>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</si>
  <si>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</si>
  <si>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</si>
  <si>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</si>
  <si>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</si>
  <si>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</si>
  <si>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</si>
  <si>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</si>
  <si>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</si>
  <si>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</si>
  <si>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</si>
  <si>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</si>
  <si>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</si>
  <si>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</si>
  <si>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</si>
  <si>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</si>
  <si>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</si>
  <si>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</si>
  <si>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</si>
  <si>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</si>
  <si>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</si>
  <si>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</si>
  <si>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</si>
  <si>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</si>
  <si>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</si>
  <si>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</si>
  <si>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</si>
  <si>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</si>
  <si>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</si>
  <si>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</si>
  <si>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</si>
  <si>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</si>
  <si>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</si>
  <si>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</si>
  <si>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</si>
  <si>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</si>
  <si>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</si>
  <si>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</si>
  <si>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</si>
  <si>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</si>
  <si>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</si>
  <si>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</si>
  <si>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</si>
  <si>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</si>
  <si>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</si>
  <si>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</si>
  <si>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</si>
  <si>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</si>
  <si>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</si>
  <si>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</si>
  <si>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</si>
  <si>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</si>
  <si>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</si>
  <si>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</si>
  <si>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</si>
  <si>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</si>
  <si>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</si>
  <si>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</si>
  <si>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</si>
  <si>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</si>
  <si>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</si>
  <si>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</si>
  <si>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</si>
  <si>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</si>
  <si>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</si>
  <si>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</si>
  <si>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</si>
  <si>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</si>
  <si>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</si>
  <si>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</si>
  <si>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</si>
  <si>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</si>
  <si>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</si>
  <si>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</si>
  <si>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</si>
  <si>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</si>
  <si>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</si>
  <si>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</si>
  <si>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</si>
  <si>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</si>
  <si>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</si>
  <si>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</si>
  <si>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</si>
  <si>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</si>
  <si>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</si>
  <si>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</si>
  <si>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</si>
  <si>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</si>
  <si>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</si>
  <si>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</si>
  <si>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</si>
  <si>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</si>
  <si>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</si>
  <si>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</si>
  <si>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</si>
  <si>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</si>
  <si>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</si>
  <si>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</si>
  <si>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</si>
  <si>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</si>
  <si>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</si>
  <si>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</si>
  <si>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</si>
  <si>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</si>
  <si>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</si>
  <si>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</si>
  <si>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</si>
  <si>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</si>
  <si>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</si>
  <si>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</si>
  <si>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</si>
  <si>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</si>
  <si>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</si>
  <si>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</si>
  <si>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</si>
  <si>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</si>
  <si>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</si>
  <si>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</si>
  <si>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</si>
  <si>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</si>
  <si>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</si>
  <si>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</si>
  <si>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</si>
  <si>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</si>
  <si>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</si>
  <si>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</si>
  <si>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</si>
  <si>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</si>
  <si>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</si>
  <si>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</si>
  <si>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</si>
  <si>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</si>
  <si>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</si>
  <si>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</si>
  <si>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</si>
  <si>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</si>
  <si>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</si>
  <si>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</si>
  <si>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</si>
  <si>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</si>
  <si>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</si>
  <si>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</si>
  <si>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</si>
  <si>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</si>
  <si>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</si>
  <si>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</si>
  <si>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</si>
  <si>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</si>
  <si>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</si>
  <si>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</si>
  <si>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</si>
  <si>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</si>
  <si>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</si>
  <si>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</si>
  <si>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</si>
  <si>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</si>
  <si>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</si>
  <si>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</si>
  <si>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</si>
  <si>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</si>
  <si>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</si>
  <si>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</si>
  <si>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</si>
  <si>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</si>
  <si>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</si>
  <si>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</si>
  <si>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</si>
  <si>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</si>
  <si>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</si>
  <si>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</si>
  <si>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</si>
  <si>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</si>
  <si>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</si>
  <si>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</si>
  <si>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</si>
  <si>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</si>
  <si>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</si>
  <si>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</si>
  <si>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</si>
  <si>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</si>
  <si>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</si>
  <si>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</si>
  <si>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</si>
  <si>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</si>
  <si>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</si>
  <si>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</si>
  <si>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</si>
  <si>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</si>
  <si>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</si>
  <si>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</si>
  <si>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</si>
  <si>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</si>
  <si>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</si>
  <si>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</si>
  <si>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</si>
  <si>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</si>
  <si>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</si>
  <si>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</si>
  <si>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</si>
  <si>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</si>
  <si>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</si>
  <si>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</si>
  <si>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</si>
  <si>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</si>
  <si>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</si>
  <si>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</si>
  <si>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</si>
  <si>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</si>
  <si>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</si>
  <si>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</si>
  <si>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</si>
  <si>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</si>
  <si>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</si>
  <si>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</si>
  <si>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</si>
  <si>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</si>
  <si>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</si>
  <si>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</si>
  <si>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</si>
  <si>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</si>
  <si>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</si>
  <si>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</si>
  <si>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</si>
  <si>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</si>
  <si>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</si>
  <si>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</si>
  <si>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</si>
  <si>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</si>
  <si>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</si>
  <si>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</si>
  <si>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</si>
  <si>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</si>
  <si>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</si>
  <si>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</si>
  <si>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</si>
  <si>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</si>
  <si>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</si>
  <si>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</si>
  <si>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</si>
  <si>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</si>
  <si>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</si>
  <si>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</si>
  <si>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</si>
  <si>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</si>
  <si>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</si>
  <si>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</si>
  <si>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</si>
  <si>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</si>
  <si>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</si>
  <si>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</si>
  <si>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</si>
  <si>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</si>
  <si>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</si>
  <si>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</si>
  <si>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</si>
  <si>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</si>
  <si>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</si>
  <si>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</si>
  <si>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</si>
  <si>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</si>
  <si>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</si>
  <si>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</si>
  <si>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</si>
  <si>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</si>
  <si>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</si>
  <si>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</si>
  <si>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</si>
  <si>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</si>
  <si>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</si>
  <si>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</si>
  <si>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</si>
  <si>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</si>
  <si>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</si>
  <si>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</si>
  <si>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</si>
  <si>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</si>
  <si>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</si>
  <si>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</si>
  <si>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</si>
  <si>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</si>
  <si>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</si>
  <si>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</si>
  <si>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</si>
  <si>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</si>
  <si>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</si>
  <si>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</si>
  <si>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</si>
  <si>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</si>
  <si>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</si>
  <si>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</si>
  <si>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</si>
  <si>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</si>
  <si>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</si>
  <si>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</si>
  <si>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</si>
  <si>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</si>
  <si>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</si>
  <si>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</si>
  <si>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</si>
  <si>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</si>
  <si>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</si>
  <si>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</si>
  <si>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</si>
  <si>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</si>
  <si>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</si>
  <si>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</si>
  <si>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</si>
  <si>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</si>
  <si>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</si>
  <si>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</si>
  <si>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</si>
  <si>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</si>
  <si>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</si>
  <si>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</si>
  <si>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</si>
  <si>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</si>
  <si>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</si>
  <si>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</si>
  <si>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</si>
  <si>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</si>
  <si>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</si>
  <si>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</si>
  <si>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</si>
  <si>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</si>
  <si>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</si>
  <si>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</si>
  <si>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</si>
  <si>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</si>
  <si>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</si>
  <si>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</si>
  <si>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</si>
  <si>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</si>
  <si>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</si>
  <si>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</si>
  <si>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</si>
  <si>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</si>
  <si>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</si>
  <si>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</si>
  <si>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</si>
  <si>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</si>
  <si>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</si>
  <si>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</si>
  <si>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</si>
  <si>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</si>
  <si>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</si>
  <si>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</si>
  <si>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</si>
  <si>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</si>
  <si>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</si>
  <si>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</si>
  <si>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</si>
  <si>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</si>
  <si>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</si>
  <si>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</si>
  <si>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</si>
  <si>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</si>
  <si>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</si>
  <si>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</si>
  <si>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</si>
  <si>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</si>
  <si>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</si>
  <si>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</si>
  <si>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</si>
  <si>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</si>
  <si>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</si>
  <si>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</si>
  <si>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</si>
  <si>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</si>
  <si>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</si>
  <si>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</si>
  <si>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</si>
  <si>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</si>
  <si>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</si>
  <si>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</si>
  <si>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</si>
  <si>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</si>
  <si>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</si>
  <si>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</si>
  <si>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</si>
  <si>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</si>
  <si>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</si>
  <si>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</si>
  <si>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</si>
  <si>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</si>
  <si>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</si>
  <si>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</si>
  <si>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</si>
  <si>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</si>
  <si>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</si>
  <si>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</si>
  <si>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</si>
  <si>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</si>
  <si>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</si>
  <si>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</si>
  <si>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</si>
  <si>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</si>
  <si>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</si>
  <si>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</si>
  <si>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</si>
  <si>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</si>
  <si>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</si>
  <si>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</si>
  <si>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</si>
  <si>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</si>
  <si>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</si>
  <si>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</si>
  <si>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</si>
  <si>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</si>
  <si>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</si>
  <si>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</si>
  <si>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</si>
  <si>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</si>
  <si>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</si>
  <si>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</si>
  <si>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</si>
  <si>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</si>
  <si>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</si>
  <si>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</si>
  <si>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</si>
  <si>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</si>
  <si>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</si>
  <si>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</si>
  <si>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</si>
  <si>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</si>
  <si>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</si>
  <si>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</si>
  <si>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</si>
  <si>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</si>
  <si>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</si>
  <si>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</si>
  <si>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</si>
  <si>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</si>
  <si>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</si>
  <si>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</si>
  <si>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</si>
  <si>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</si>
  <si>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</si>
  <si>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</si>
  <si>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</si>
  <si>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</si>
  <si>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</si>
  <si>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</si>
  <si>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</si>
  <si>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</si>
  <si>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</si>
  <si>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</si>
  <si>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</si>
  <si>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</si>
  <si>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</si>
  <si>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</si>
  <si>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</si>
  <si>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</si>
  <si>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</si>
  <si>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</si>
  <si>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</si>
  <si>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</si>
  <si>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</si>
  <si>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</si>
  <si>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</si>
  <si>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</si>
  <si>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</si>
  <si>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</si>
  <si>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</si>
  <si>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</si>
  <si>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</si>
  <si>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</si>
  <si>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</si>
  <si>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</si>
  <si>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</si>
  <si>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</si>
  <si>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</si>
  <si>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</si>
  <si>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</si>
  <si>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</si>
  <si>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</si>
  <si>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</si>
  <si>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</si>
  <si>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</si>
  <si>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</si>
  <si>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</si>
  <si>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</si>
  <si>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</si>
  <si>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</si>
  <si>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</si>
  <si>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</si>
  <si>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</si>
  <si>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</si>
  <si>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</si>
  <si>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</si>
  <si>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</si>
  <si>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</si>
  <si>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</si>
  <si>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</si>
  <si>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</si>
  <si>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</si>
  <si>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</si>
  <si>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</si>
  <si>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</si>
  <si>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</si>
  <si>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</si>
  <si>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</si>
  <si>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</si>
  <si>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</si>
  <si>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</si>
  <si>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</si>
  <si>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</si>
  <si>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</si>
  <si>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</si>
  <si>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</si>
  <si>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</si>
  <si>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</si>
  <si>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</si>
  <si>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</si>
  <si>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</si>
  <si>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</si>
  <si>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</si>
  <si>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</si>
  <si>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</si>
  <si>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</si>
  <si>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</si>
  <si>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</si>
  <si>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</si>
  <si>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</si>
  <si>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</si>
  <si>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</si>
  <si>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</si>
  <si>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</si>
  <si>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</si>
  <si>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</si>
  <si>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</si>
  <si>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</si>
  <si>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</si>
  <si>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</si>
  <si>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</si>
  <si>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</si>
  <si>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</si>
  <si>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</si>
  <si>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</si>
  <si>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</si>
  <si>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</si>
  <si>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</si>
  <si>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</si>
  <si>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</si>
  <si>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</si>
  <si>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</si>
  <si>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</si>
  <si>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</si>
  <si>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</si>
  <si>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</si>
  <si>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</si>
  <si>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</si>
  <si>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</si>
  <si>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</si>
  <si>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</si>
  <si>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</si>
  <si>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</si>
  <si>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</si>
  <si>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</si>
  <si>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</si>
  <si>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</si>
  <si>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</si>
  <si>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</si>
  <si>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</si>
  <si>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</si>
  <si>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</si>
  <si>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</si>
  <si>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</si>
  <si>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</si>
  <si>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</si>
  <si>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</si>
  <si>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</si>
  <si>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</si>
  <si>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</si>
  <si>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</si>
  <si>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</si>
  <si>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</si>
  <si>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</si>
  <si>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</si>
  <si>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</si>
  <si>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</si>
  <si>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</si>
  <si>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</si>
  <si>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</si>
  <si>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</si>
  <si>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</si>
  <si>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</si>
  <si>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</si>
  <si>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</si>
  <si>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</si>
  <si>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</si>
  <si>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</si>
  <si>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</si>
  <si>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</si>
  <si>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</si>
  <si>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</si>
  <si>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</si>
  <si>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</si>
  <si>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</si>
  <si>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</si>
  <si>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</si>
  <si>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</si>
  <si>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</si>
  <si>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</si>
  <si>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</si>
  <si>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</si>
  <si>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</si>
  <si>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</si>
  <si>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</si>
  <si>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</si>
  <si>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</si>
  <si>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</si>
  <si>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</si>
  <si>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</si>
  <si>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</si>
  <si>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</si>
  <si>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</si>
  <si>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</si>
  <si>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</si>
  <si>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</si>
  <si>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</si>
  <si>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</si>
  <si>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</si>
  <si>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</si>
  <si>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</si>
  <si>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</si>
  <si>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</si>
  <si>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</si>
  <si>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</si>
  <si>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</si>
  <si>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</si>
  <si>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</si>
  <si>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</si>
  <si>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</si>
  <si>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</si>
  <si>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</si>
  <si>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</si>
  <si>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</si>
  <si>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</si>
  <si>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</si>
  <si>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</si>
  <si>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</si>
  <si>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</si>
  <si>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</si>
  <si>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</si>
  <si>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</si>
  <si>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</si>
  <si>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</si>
  <si>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</si>
  <si>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</si>
  <si>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</si>
  <si>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</si>
  <si>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</si>
  <si>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</si>
  <si>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</si>
  <si>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</si>
  <si>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</si>
  <si>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</si>
  <si>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</si>
  <si>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</si>
  <si>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</si>
  <si>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</si>
  <si>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</si>
  <si>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</si>
  <si>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</si>
  <si>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</si>
  <si>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</si>
  <si>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</si>
  <si>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</si>
  <si>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</si>
  <si>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</si>
  <si>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</si>
  <si>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</si>
  <si>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</si>
  <si>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</si>
  <si>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</si>
  <si>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</si>
  <si>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</si>
  <si>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</si>
  <si>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</si>
  <si>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</si>
  <si>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</si>
  <si>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</si>
  <si>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</si>
  <si>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</si>
  <si>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</si>
  <si>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</si>
  <si>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</si>
  <si>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</si>
  <si>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</si>
  <si>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</si>
  <si>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</si>
  <si>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</si>
  <si>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</si>
  <si>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</si>
  <si>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</si>
  <si>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</si>
  <si>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</si>
  <si>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</si>
  <si>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</si>
  <si>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</si>
  <si>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</si>
  <si>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</si>
  <si>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</si>
  <si>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</si>
  <si>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</si>
  <si>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</si>
  <si>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</si>
  <si>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</si>
  <si>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</si>
  <si>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</si>
  <si>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</si>
  <si>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</si>
  <si>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</si>
  <si>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</si>
  <si>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</si>
  <si>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</si>
  <si>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</si>
  <si>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</si>
  <si>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</si>
  <si>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</si>
  <si>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</si>
  <si>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</si>
  <si>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</si>
  <si>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</si>
  <si>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</si>
  <si>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</si>
  <si>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</si>
  <si>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</si>
  <si>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</si>
  <si>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</si>
  <si>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</si>
  <si>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</si>
  <si>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</si>
  <si>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</si>
  <si>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</si>
  <si>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</si>
  <si>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</si>
  <si>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</si>
  <si>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</si>
  <si>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</si>
  <si>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</si>
  <si>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</si>
  <si>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</si>
  <si>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</si>
  <si>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</si>
  <si>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</si>
  <si>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</si>
  <si>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</si>
  <si>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</si>
  <si>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</si>
  <si>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</si>
  <si>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</si>
  <si>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</si>
  <si>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</si>
  <si>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</si>
  <si>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</si>
  <si>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</si>
  <si>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</si>
  <si>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</si>
  <si>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</si>
  <si>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</si>
  <si>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</si>
  <si>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</si>
  <si>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</si>
  <si>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</si>
  <si>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</si>
  <si>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</si>
  <si>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</si>
  <si>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</si>
  <si>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</si>
  <si>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</si>
  <si>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</si>
  <si>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</si>
  <si>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</si>
  <si>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</si>
  <si>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</si>
  <si>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</si>
  <si>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</si>
  <si>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</si>
  <si>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</si>
  <si>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</si>
  <si>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</si>
  <si>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</si>
  <si>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</si>
  <si>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</si>
  <si>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</si>
  <si>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</si>
  <si>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</si>
  <si>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</si>
  <si>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</si>
  <si>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</si>
  <si>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</si>
  <si>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</si>
  <si>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</si>
  <si>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</si>
  <si>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</si>
  <si>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</si>
  <si>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</si>
  <si>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</si>
  <si>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</si>
  <si>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</si>
  <si>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</si>
  <si>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</si>
  <si>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</si>
  <si>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</si>
  <si>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</si>
  <si>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</si>
  <si>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</si>
  <si>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</si>
  <si>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</si>
  <si>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</si>
  <si>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</si>
  <si>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</si>
  <si>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</si>
  <si>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</si>
  <si>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</si>
  <si>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</si>
  <si>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</si>
  <si>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</si>
  <si>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</si>
  <si>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</si>
  <si>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</si>
  <si>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</si>
  <si>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</si>
  <si>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</si>
  <si>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</si>
  <si>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</si>
  <si>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</si>
  <si>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</si>
  <si>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</si>
  <si>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</si>
  <si>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</si>
  <si>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</si>
  <si>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</si>
  <si>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</si>
  <si>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</si>
  <si>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</si>
  <si>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</si>
  <si>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</si>
  <si>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</si>
  <si>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</si>
  <si>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</si>
  <si>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</si>
  <si>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</si>
  <si>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</si>
  <si>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</si>
  <si>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</si>
  <si>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</si>
  <si>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</si>
  <si>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</si>
  <si>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</si>
  <si>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</si>
  <si>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</si>
  <si>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</si>
  <si>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</si>
  <si>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</si>
  <si>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</si>
  <si>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</si>
  <si>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</si>
  <si>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</si>
  <si>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</si>
  <si>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</si>
  <si>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</si>
  <si>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</si>
  <si>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</si>
  <si>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</si>
  <si>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</si>
  <si>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</si>
  <si>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</si>
  <si>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</si>
  <si>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</si>
  <si>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</si>
  <si>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</si>
  <si>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</si>
  <si>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</si>
  <si>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</si>
  <si>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</si>
  <si>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</si>
  <si>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</si>
  <si>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</si>
  <si>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</si>
  <si>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</si>
  <si>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</si>
  <si>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</si>
  <si>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</si>
  <si>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</si>
  <si>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</si>
  <si>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</si>
  <si>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</si>
  <si>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</si>
  <si>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</si>
  <si>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</si>
  <si>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</si>
  <si>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</si>
  <si>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</si>
  <si>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</si>
  <si>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</si>
  <si>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</si>
  <si>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</si>
  <si>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</si>
  <si>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</si>
  <si>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</si>
  <si>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</si>
  <si>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</si>
  <si>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</si>
  <si>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</si>
  <si>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</si>
  <si>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</si>
  <si>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</si>
  <si>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</si>
  <si>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</si>
  <si>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</si>
  <si>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</si>
  <si>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</si>
  <si>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</si>
  <si>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</si>
  <si>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</si>
  <si>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</si>
  <si>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</si>
  <si>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</si>
  <si>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</si>
  <si>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</si>
  <si>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</si>
  <si>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</si>
  <si>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</si>
  <si>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</si>
  <si>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</si>
  <si>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</si>
  <si>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</si>
  <si>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</si>
  <si>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</si>
  <si>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</si>
  <si>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</si>
  <si>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</si>
  <si>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</si>
  <si>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</si>
  <si>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</si>
  <si>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</si>
  <si>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</si>
  <si>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</si>
  <si>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</si>
  <si>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</si>
  <si>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</si>
  <si>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</si>
  <si>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</si>
  <si>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</si>
  <si>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</si>
  <si>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</si>
  <si>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</si>
  <si>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</si>
  <si>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</si>
  <si>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</si>
  <si>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</si>
  <si>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</si>
  <si>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</si>
  <si>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</si>
  <si>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</si>
  <si>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</si>
  <si>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</si>
  <si>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</si>
  <si>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</si>
  <si>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</si>
  <si>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</si>
  <si>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</si>
  <si>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</si>
  <si>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</si>
  <si>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</si>
  <si>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</si>
  <si>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</si>
  <si>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</si>
  <si>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</si>
  <si>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</si>
  <si>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</si>
  <si>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</si>
  <si>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</si>
  <si>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</si>
  <si>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</si>
  <si>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</si>
  <si>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</si>
  <si>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</si>
  <si>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</si>
  <si>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</si>
  <si>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</si>
  <si>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</si>
  <si>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</si>
  <si>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</si>
  <si>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</si>
  <si>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</si>
  <si>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</si>
  <si>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</si>
  <si>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</si>
  <si>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</si>
  <si>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</si>
  <si>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</si>
  <si>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</si>
  <si>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</si>
  <si>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</si>
  <si>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</si>
  <si>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</si>
  <si>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</si>
  <si>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</si>
  <si>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</si>
  <si>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</si>
  <si>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</si>
  <si>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</si>
  <si>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</si>
  <si>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</si>
  <si>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</si>
  <si>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</si>
  <si>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</si>
  <si>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</si>
  <si>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</si>
  <si>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</si>
  <si>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</si>
  <si>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</si>
  <si>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</si>
  <si>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</si>
  <si>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</si>
  <si>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</si>
  <si>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</si>
  <si>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</si>
  <si>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</si>
  <si>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</si>
  <si>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</si>
  <si>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</si>
  <si>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</si>
  <si>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</si>
  <si>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</si>
  <si>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</si>
  <si>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</si>
  <si>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</si>
  <si>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</si>
  <si>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</si>
  <si>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</si>
  <si>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</si>
  <si>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</si>
  <si>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</si>
  <si>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</si>
  <si>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</si>
  <si>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</si>
  <si>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</si>
  <si>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</si>
  <si>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</si>
  <si>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</si>
  <si>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</si>
  <si>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</si>
  <si>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</si>
  <si>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</si>
  <si>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</si>
  <si>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</si>
  <si>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</si>
  <si>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</si>
  <si>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</si>
  <si>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</si>
  <si>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</si>
  <si>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</si>
  <si>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</si>
  <si>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</si>
  <si>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</si>
  <si>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</si>
  <si>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</si>
  <si>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</si>
  <si>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</si>
  <si>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</si>
  <si>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</si>
  <si>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</si>
  <si>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</si>
  <si>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</si>
  <si>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</si>
  <si>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</si>
  <si>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</si>
  <si>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</si>
  <si>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</si>
  <si>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</si>
  <si>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</si>
  <si>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</si>
  <si>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</si>
  <si>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</si>
  <si>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</si>
  <si>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</si>
  <si>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</si>
  <si>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</si>
  <si>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</si>
  <si>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</si>
  <si>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</si>
  <si>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</si>
  <si>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</si>
  <si>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</si>
  <si>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</si>
  <si>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</si>
  <si>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</si>
  <si>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</si>
  <si>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</si>
  <si>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</si>
  <si>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</si>
  <si>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</si>
  <si>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</si>
  <si>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</si>
  <si>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</si>
  <si>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</si>
  <si>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</si>
  <si>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</si>
  <si>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</si>
  <si>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</si>
  <si>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</si>
  <si>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</si>
  <si>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</si>
  <si>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</si>
  <si>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</si>
  <si>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</si>
  <si>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</si>
  <si>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</si>
  <si>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</si>
  <si>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</si>
  <si>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</si>
  <si>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</si>
  <si>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</si>
  <si>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</si>
  <si>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</si>
  <si>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</si>
  <si>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</si>
  <si>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</si>
  <si>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</si>
  <si>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</si>
  <si>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</si>
  <si>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</si>
  <si>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</si>
  <si>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</si>
  <si>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</si>
  <si>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</si>
  <si>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</si>
  <si>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</si>
  <si>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</si>
  <si>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</si>
  <si>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</si>
  <si>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</si>
  <si>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</si>
  <si>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</si>
  <si>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</si>
  <si>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</si>
  <si>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</si>
  <si>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</si>
  <si>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</si>
  <si>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</si>
  <si>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</si>
  <si>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</si>
  <si>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</si>
  <si>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</si>
  <si>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</si>
  <si>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</si>
  <si>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</si>
  <si>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</si>
  <si>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</si>
  <si>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</si>
  <si>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</si>
  <si>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</si>
  <si>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</si>
  <si>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</si>
  <si>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</si>
  <si>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</si>
  <si>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</si>
  <si>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</si>
  <si>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</si>
  <si>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</si>
  <si>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</si>
  <si>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</si>
  <si>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</si>
  <si>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</si>
  <si>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</si>
  <si>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</si>
  <si>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</si>
  <si>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</si>
  <si>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</si>
  <si>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</si>
  <si>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</si>
  <si>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</si>
  <si>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</si>
  <si>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</si>
  <si>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</si>
  <si>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</si>
  <si>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</si>
  <si>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</si>
  <si>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</si>
  <si>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</si>
  <si>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</si>
  <si>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</si>
  <si>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</si>
  <si>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</si>
  <si>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</si>
  <si>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</si>
  <si>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</si>
  <si>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</si>
  <si>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</si>
  <si>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</si>
  <si>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</si>
  <si>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</si>
  <si>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</si>
  <si>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</si>
  <si>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</si>
  <si>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</si>
  <si>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</si>
  <si>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</si>
  <si>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</si>
  <si>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</si>
  <si>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</si>
  <si>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</si>
  <si>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</si>
  <si>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</si>
  <si>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</si>
  <si>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</si>
  <si>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</si>
  <si>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</si>
  <si>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</si>
  <si>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</si>
  <si>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</si>
  <si>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</si>
  <si>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</si>
  <si>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</si>
  <si>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</si>
  <si>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</si>
  <si>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</si>
  <si>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</si>
  <si>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</si>
  <si>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</si>
  <si>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</si>
  <si>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</si>
  <si>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</si>
  <si>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</si>
  <si>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</si>
  <si>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</si>
  <si>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</si>
  <si>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</si>
  <si>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</si>
  <si>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</si>
  <si>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</si>
  <si>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</si>
  <si>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</si>
  <si>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</si>
  <si>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</si>
  <si>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</si>
  <si>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</si>
  <si>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</si>
  <si>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</si>
  <si>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</si>
  <si>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</si>
  <si>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</si>
  <si>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</si>
  <si>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</si>
  <si>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</si>
  <si>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</si>
  <si>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</si>
  <si>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</si>
  <si>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</si>
  <si>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</si>
  <si>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</si>
  <si>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</si>
  <si>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</si>
  <si>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</si>
  <si>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</si>
  <si>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</si>
  <si>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</si>
  <si>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</si>
  <si>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</si>
  <si>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</si>
  <si>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</si>
  <si>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</si>
  <si>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</si>
  <si>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</si>
  <si>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</si>
  <si>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</si>
  <si>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</si>
  <si>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</si>
  <si>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</si>
  <si>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</si>
  <si>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</si>
  <si>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</si>
  <si>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</si>
  <si>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</si>
  <si>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</si>
  <si>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</si>
  <si>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</si>
  <si>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</si>
  <si>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</si>
  <si>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</si>
  <si>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</si>
  <si>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</si>
  <si>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</si>
  <si>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</si>
  <si>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</si>
  <si>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</si>
  <si>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</si>
  <si>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</si>
  <si>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</si>
  <si>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</si>
  <si>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</si>
  <si>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</si>
  <si>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</si>
  <si>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</si>
  <si>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</si>
  <si>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</si>
  <si>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</si>
  <si>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</si>
  <si>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</si>
  <si>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</si>
  <si>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</si>
  <si>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</si>
  <si>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</si>
  <si>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</si>
  <si>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</si>
  <si>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</si>
  <si>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</si>
  <si>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</si>
  <si>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</si>
  <si>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</si>
  <si>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</si>
  <si>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</si>
  <si>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</si>
  <si>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</si>
  <si>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</si>
  <si>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</si>
  <si>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</si>
  <si>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</si>
  <si>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</si>
  <si>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</si>
  <si>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</si>
  <si>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</si>
  <si>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</si>
  <si>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</si>
  <si>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</si>
  <si>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</si>
  <si>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</si>
  <si>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</si>
  <si>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</si>
  <si>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</si>
  <si>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</si>
  <si>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</si>
  <si>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</si>
  <si>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</si>
  <si>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</si>
  <si>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</si>
  <si>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</si>
  <si>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</si>
  <si>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</si>
  <si>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</si>
  <si>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</si>
  <si>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</si>
  <si>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</si>
  <si>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</si>
  <si>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</si>
  <si>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</si>
  <si>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</si>
  <si>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</si>
  <si>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</si>
  <si>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</si>
  <si>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</si>
  <si>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</si>
  <si>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</si>
  <si>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</si>
  <si>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</si>
  <si>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</si>
  <si>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</si>
  <si>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</si>
  <si>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</si>
  <si>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</si>
  <si>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</si>
  <si>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</si>
  <si>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</si>
  <si>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</si>
  <si>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</si>
  <si>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</si>
  <si>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</si>
  <si>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</si>
  <si>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</si>
  <si>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</si>
  <si>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</si>
  <si>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</si>
  <si>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</si>
  <si>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</si>
  <si>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</si>
  <si>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</si>
  <si>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</si>
  <si>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</si>
  <si>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</si>
  <si>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</si>
  <si>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</si>
  <si>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</si>
  <si>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</si>
  <si>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</si>
  <si>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</si>
  <si>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</si>
  <si>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</si>
  <si>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</si>
  <si>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</si>
  <si>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</si>
  <si>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</si>
  <si>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</si>
  <si>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</si>
  <si>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</si>
  <si>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</si>
  <si>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</si>
  <si>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</si>
  <si>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</si>
  <si>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</si>
  <si>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</si>
  <si>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</si>
  <si>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</si>
  <si>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</si>
  <si>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</si>
  <si>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</si>
  <si>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</si>
  <si>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</si>
  <si>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</si>
  <si>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</si>
  <si>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</si>
  <si>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</si>
  <si>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</si>
  <si>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</si>
  <si>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</si>
  <si>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</si>
  <si>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</si>
  <si>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</si>
  <si>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</si>
  <si>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</si>
  <si>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</si>
  <si>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</si>
  <si>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</si>
  <si>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</si>
  <si>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</si>
  <si>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</si>
  <si>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</si>
  <si>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</si>
  <si>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</si>
  <si>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</si>
  <si>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</si>
  <si>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</si>
  <si>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</si>
  <si>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</si>
  <si>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</si>
  <si>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</si>
  <si>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</si>
  <si>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</si>
  <si>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</si>
  <si>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</si>
  <si>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</si>
  <si>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</si>
  <si>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</si>
  <si>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</si>
  <si>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</si>
  <si>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</si>
  <si>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</si>
  <si>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</si>
  <si>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</si>
  <si>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</si>
  <si>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</si>
  <si>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</si>
  <si>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</si>
  <si>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</si>
  <si>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</si>
  <si>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</si>
  <si>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</si>
  <si>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</si>
  <si>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</si>
  <si>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</si>
  <si>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</si>
  <si>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</si>
  <si>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</si>
  <si>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</si>
  <si>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</si>
  <si>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</si>
  <si>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</si>
  <si>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</si>
  <si>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</si>
  <si>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</si>
  <si>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</si>
  <si>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</si>
  <si>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</si>
  <si>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</si>
  <si>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</si>
  <si>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</si>
  <si>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</si>
  <si>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</si>
  <si>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</si>
  <si>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</si>
  <si>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</si>
  <si>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</si>
  <si>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</si>
  <si>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</si>
  <si>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</si>
  <si>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</si>
  <si>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</si>
  <si>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</si>
  <si>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</si>
  <si>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</si>
  <si>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</si>
  <si>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</si>
  <si>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</si>
  <si>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</si>
  <si>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</si>
  <si>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</si>
  <si>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</si>
  <si>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</si>
  <si>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</si>
  <si>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</si>
  <si>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</si>
  <si>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</si>
  <si>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</si>
  <si>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</si>
  <si>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</si>
  <si>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</si>
  <si>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</si>
  <si>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</si>
  <si>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</si>
  <si>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</si>
  <si>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</si>
  <si>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</si>
  <si>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</si>
  <si>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</si>
  <si>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</si>
  <si>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</si>
  <si>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</si>
  <si>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</si>
  <si>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</si>
  <si>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</si>
  <si>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</si>
  <si>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</si>
  <si>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</si>
  <si>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</si>
  <si>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</si>
  <si>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</si>
  <si>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</si>
  <si>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</si>
  <si>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</si>
  <si>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</si>
  <si>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</si>
  <si>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</si>
  <si>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</si>
  <si>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</si>
  <si>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</si>
  <si>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</si>
  <si>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</si>
  <si>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</si>
  <si>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</si>
  <si>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</si>
  <si>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</si>
  <si>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</si>
  <si>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</si>
  <si>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</si>
  <si>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</si>
  <si>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</si>
  <si>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</si>
  <si>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</si>
  <si>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</si>
  <si>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</si>
  <si>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</si>
  <si>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</si>
  <si>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</si>
  <si>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</si>
  <si>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</si>
  <si>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</si>
  <si>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</si>
  <si>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</si>
  <si>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</si>
  <si>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</si>
  <si>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</si>
  <si>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</si>
  <si>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</si>
  <si>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</si>
  <si>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</si>
  <si>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</si>
  <si>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</si>
  <si>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</si>
  <si>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</si>
  <si>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</si>
  <si>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</si>
  <si>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</si>
  <si>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</si>
  <si>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</si>
  <si>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</si>
  <si>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</si>
  <si>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</si>
  <si>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</si>
  <si>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</si>
  <si>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</si>
  <si>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</si>
  <si>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</si>
  <si>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</si>
  <si>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</si>
  <si>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</si>
  <si>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</si>
  <si>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</si>
  <si>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</si>
  <si>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</si>
  <si>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</si>
  <si>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</si>
  <si>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</si>
  <si>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</si>
  <si>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</si>
  <si>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</si>
  <si>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</si>
  <si>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</si>
  <si>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</si>
  <si>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</si>
  <si>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</si>
  <si>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</si>
  <si>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</si>
  <si>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</si>
  <si>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</si>
  <si>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</si>
  <si>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</si>
  <si>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</si>
  <si>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</si>
  <si>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</si>
  <si>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</si>
  <si>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</si>
  <si>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</si>
  <si>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</si>
  <si>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</si>
  <si>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</si>
  <si>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</si>
  <si>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</si>
  <si>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</si>
  <si>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</si>
  <si>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</si>
  <si>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</si>
  <si>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</si>
  <si>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</si>
  <si>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</si>
  <si>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</si>
  <si>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</si>
  <si>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</si>
  <si>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</si>
  <si>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</si>
  <si>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</si>
  <si>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</si>
  <si>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</si>
  <si>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</si>
  <si>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</si>
  <si>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</si>
  <si>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</si>
  <si>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</si>
  <si>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</si>
  <si>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</si>
  <si>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</si>
  <si>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</si>
  <si>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</si>
  <si>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</si>
  <si>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</si>
  <si>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</si>
  <si>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</si>
  <si>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</si>
  <si>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</si>
  <si>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</si>
  <si>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</si>
  <si>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</si>
  <si>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</si>
  <si>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</si>
  <si>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</si>
  <si>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</si>
  <si>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</si>
  <si>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</si>
  <si>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</si>
  <si>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</si>
  <si>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</si>
  <si>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</si>
  <si>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</si>
  <si>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</si>
  <si>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</si>
  <si>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</si>
  <si>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</si>
  <si>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</si>
  <si>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</si>
  <si>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</si>
  <si>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</si>
  <si>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</si>
  <si>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</si>
  <si>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</si>
  <si>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</si>
  <si>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</si>
  <si>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</si>
  <si>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</si>
  <si>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</si>
  <si>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</si>
  <si>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</si>
  <si>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</si>
  <si>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</si>
  <si>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</si>
  <si>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</si>
  <si>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</si>
  <si>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</si>
  <si>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</si>
  <si>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</si>
  <si>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</si>
  <si>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</si>
  <si>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</si>
  <si>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</si>
  <si>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</si>
  <si>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</si>
  <si>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</si>
  <si>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</si>
  <si>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</si>
  <si>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</si>
  <si>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</si>
  <si>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</si>
  <si>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</si>
  <si>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</si>
  <si>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</si>
  <si>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</si>
  <si>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</si>
  <si>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</si>
  <si>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</si>
  <si>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</si>
  <si>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</si>
  <si>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</si>
  <si>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</si>
  <si>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</si>
  <si>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</si>
  <si>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</si>
  <si>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</si>
  <si>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</si>
  <si>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</si>
  <si>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</si>
  <si>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</si>
  <si>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</si>
  <si>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</si>
  <si>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</si>
  <si>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</si>
  <si>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</si>
  <si>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</si>
  <si>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</si>
  <si>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</si>
  <si>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</si>
  <si>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</si>
  <si>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</si>
  <si>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</si>
  <si>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</si>
  <si>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</si>
  <si>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</si>
  <si>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</si>
  <si>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</si>
  <si>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</si>
  <si>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</si>
  <si>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</si>
  <si>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</si>
  <si>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</si>
  <si>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</si>
  <si>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</si>
  <si>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</si>
  <si>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</si>
  <si>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</si>
  <si>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</si>
  <si>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</si>
  <si>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</si>
  <si>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</si>
  <si>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</si>
  <si>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</si>
  <si>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</si>
  <si>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</si>
  <si>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</si>
  <si>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</si>
  <si>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</si>
  <si>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</si>
  <si>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</si>
  <si>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</si>
  <si>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</si>
  <si>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</si>
  <si>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</si>
  <si>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</si>
  <si>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</si>
  <si>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</si>
  <si>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</si>
  <si>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</si>
  <si>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</si>
  <si>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</si>
  <si>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</si>
  <si>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</si>
  <si>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</si>
  <si>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</si>
  <si>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</si>
  <si>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</si>
  <si>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</si>
  <si>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</si>
  <si>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</si>
  <si>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</si>
  <si>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</si>
  <si>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</si>
  <si>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</si>
  <si>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</si>
  <si>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</si>
  <si>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</si>
  <si>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</si>
  <si>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</si>
  <si>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</si>
  <si>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</si>
  <si>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</si>
  <si>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</si>
  <si>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</si>
  <si>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</si>
  <si>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</si>
  <si>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</si>
  <si>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</si>
  <si>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</si>
  <si>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</si>
  <si>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</si>
  <si>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</si>
  <si>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</si>
  <si>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</si>
  <si>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</si>
  <si>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</si>
  <si>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</si>
  <si>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</si>
  <si>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</si>
  <si>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</si>
  <si>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</si>
  <si>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</si>
  <si>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</si>
  <si>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</si>
  <si>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</si>
  <si>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</si>
  <si>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</si>
  <si>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</si>
  <si>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</si>
  <si>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</si>
  <si>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</si>
  <si>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</si>
  <si>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</si>
  <si>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</si>
  <si>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</si>
  <si>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</si>
  <si>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</si>
  <si>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</si>
  <si>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</si>
  <si>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</si>
  <si>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</si>
  <si>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</si>
  <si>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</si>
  <si>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</si>
  <si>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</si>
  <si>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</si>
  <si>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</si>
  <si>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</si>
  <si>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</si>
  <si>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</si>
  <si>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</si>
  <si>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</si>
  <si>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</si>
  <si>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</si>
  <si>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</si>
  <si>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</si>
  <si>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</si>
  <si>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</si>
  <si>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</si>
  <si>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</si>
  <si>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</si>
  <si>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</si>
  <si>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</si>
  <si>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</si>
  <si>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</si>
  <si>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</si>
  <si>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</si>
  <si>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</si>
  <si>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</si>
  <si>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</si>
  <si>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</si>
  <si>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</si>
  <si>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</si>
  <si>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</si>
  <si>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</si>
  <si>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</si>
  <si>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</si>
  <si>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</si>
  <si>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</si>
  <si>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</si>
  <si>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</si>
  <si>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</si>
  <si>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</si>
  <si>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</si>
  <si>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</si>
  <si>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</si>
  <si>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</si>
  <si>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</si>
  <si>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</si>
  <si>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</si>
  <si>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</si>
  <si>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</si>
  <si>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</si>
  <si>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</si>
  <si>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</si>
  <si>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</si>
  <si>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</si>
  <si>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</si>
  <si>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</si>
  <si>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</si>
  <si>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</si>
  <si>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</si>
  <si>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</si>
  <si>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</si>
  <si>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</si>
  <si>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</si>
  <si>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</si>
  <si>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</si>
  <si>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</si>
  <si>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</si>
  <si>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</si>
  <si>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</si>
  <si>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</si>
  <si>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</si>
  <si>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</si>
  <si>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</si>
  <si>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</si>
  <si>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</si>
  <si>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</si>
  <si>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</si>
  <si>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</si>
  <si>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</si>
  <si>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</si>
  <si>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</si>
  <si>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</si>
  <si>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</si>
  <si>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</si>
  <si>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</si>
  <si>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</si>
  <si>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</si>
  <si>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</si>
  <si>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</si>
  <si>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</si>
  <si>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</si>
  <si>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</si>
  <si>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</si>
  <si>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</si>
  <si>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</si>
  <si>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</si>
  <si>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</si>
  <si>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</si>
  <si>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</si>
  <si>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</si>
  <si>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</si>
  <si>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</si>
  <si>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</si>
  <si>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</si>
  <si>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</si>
  <si>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</si>
  <si>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</si>
  <si>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</si>
  <si>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</si>
  <si>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</si>
  <si>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</si>
  <si>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</si>
  <si>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</si>
  <si>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</si>
  <si>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</si>
  <si>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</si>
  <si>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</si>
  <si>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</si>
  <si>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</si>
  <si>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</si>
  <si>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</si>
  <si>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</si>
  <si>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</si>
  <si>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</si>
  <si>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</si>
  <si>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</si>
  <si>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</si>
  <si>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</si>
  <si>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</si>
  <si>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</si>
  <si>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</si>
  <si>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</si>
  <si>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</si>
  <si>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</si>
  <si>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</si>
  <si>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</si>
  <si>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</si>
  <si>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</si>
  <si>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</si>
  <si>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</si>
  <si>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</si>
  <si>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</si>
  <si>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</si>
  <si>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</si>
  <si>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</si>
  <si>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</si>
  <si>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</si>
  <si>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</si>
  <si>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</si>
  <si>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</si>
  <si>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</si>
  <si>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</si>
  <si>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</si>
  <si>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</si>
  <si>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</si>
  <si>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</si>
  <si>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</si>
  <si>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</si>
  <si>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</si>
  <si>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</si>
  <si>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</si>
  <si>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</si>
  <si>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</si>
  <si>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</si>
  <si>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</si>
  <si>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</si>
  <si>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</si>
  <si>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</si>
  <si>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</si>
  <si>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</si>
  <si>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</si>
  <si>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</si>
  <si>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</si>
  <si>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</si>
  <si>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</si>
  <si>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</si>
  <si>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</si>
  <si>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</si>
  <si>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</si>
  <si>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</si>
  <si>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</si>
  <si>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</si>
  <si>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</si>
  <si>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</si>
  <si>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</si>
  <si>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</si>
  <si>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</si>
  <si>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</si>
  <si>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</si>
  <si>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</si>
  <si>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</si>
  <si>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</si>
  <si>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</si>
  <si>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</si>
  <si>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</si>
  <si>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</si>
  <si>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</si>
  <si>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</si>
  <si>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</si>
  <si>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</si>
  <si>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</si>
  <si>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</si>
  <si>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</si>
  <si>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</si>
  <si>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</si>
  <si>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</si>
  <si>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</si>
  <si>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</si>
  <si>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</si>
  <si>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</si>
  <si>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</si>
  <si>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</si>
  <si>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</si>
  <si>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</si>
  <si>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</si>
  <si>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</si>
  <si>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</si>
  <si>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</si>
  <si>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</si>
  <si>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</si>
  <si>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</si>
  <si>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</si>
  <si>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</si>
  <si>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</si>
  <si>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</si>
  <si>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</si>
  <si>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</si>
  <si>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</si>
  <si>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</si>
  <si>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</si>
  <si>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</si>
  <si>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</si>
  <si>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</si>
  <si>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</si>
  <si>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</si>
  <si>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</si>
  <si>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</si>
  <si>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</si>
  <si>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</si>
  <si>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</si>
  <si>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</si>
  <si>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</si>
  <si>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</si>
  <si>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</si>
  <si>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</si>
  <si>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</si>
  <si>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</si>
  <si>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</si>
  <si>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</si>
  <si>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</si>
  <si>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</si>
  <si>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</si>
  <si>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</si>
  <si>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</si>
  <si>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</si>
  <si>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</si>
  <si>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</si>
  <si>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</si>
  <si>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</si>
  <si>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</si>
  <si>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</si>
  <si>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</si>
  <si>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</si>
  <si>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</si>
  <si>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</si>
  <si>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</si>
  <si>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</si>
  <si>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</si>
  <si>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</si>
  <si>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</si>
  <si>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</si>
  <si>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</si>
  <si>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</si>
  <si>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</si>
  <si>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</si>
  <si>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</si>
  <si>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</si>
  <si>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</si>
  <si>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</si>
  <si>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</si>
  <si>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</si>
  <si>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</si>
  <si>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</si>
  <si>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</si>
  <si>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</si>
  <si>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</si>
  <si>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</si>
  <si>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</si>
  <si>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</si>
  <si>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</si>
  <si>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</si>
  <si>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</si>
  <si>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</si>
  <si>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</si>
  <si>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</si>
  <si>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</si>
  <si>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</si>
  <si>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</si>
  <si>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</si>
  <si>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</si>
  <si>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</si>
  <si>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</si>
  <si>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</si>
  <si>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</si>
  <si>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</si>
  <si>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</si>
  <si>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</si>
  <si>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</si>
  <si>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</si>
  <si>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</si>
  <si>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</si>
  <si>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</si>
  <si>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</si>
  <si>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</si>
  <si>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</si>
  <si>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</si>
  <si>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</si>
  <si>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</si>
  <si>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</si>
  <si>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</si>
  <si>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</si>
  <si>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</si>
  <si>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</si>
  <si>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</si>
  <si>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</si>
  <si>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</si>
  <si>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</si>
  <si>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</si>
  <si>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</si>
  <si>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</si>
  <si>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</si>
  <si>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</si>
  <si>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</si>
  <si>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</si>
  <si>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</si>
  <si>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</si>
  <si>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</si>
  <si>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</si>
  <si>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</si>
  <si>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</si>
  <si>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</si>
  <si>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</si>
  <si>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</si>
  <si>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</si>
  <si>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</si>
  <si>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</si>
  <si>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</si>
  <si>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</si>
  <si>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</si>
  <si>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</si>
  <si>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</si>
  <si>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</si>
  <si>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</si>
  <si>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</si>
  <si>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</si>
  <si>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</si>
  <si>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</si>
  <si>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</si>
  <si>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</si>
  <si>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</si>
  <si>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</si>
  <si>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</si>
  <si>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</si>
  <si>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</si>
  <si>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</si>
  <si>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</si>
  <si>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</si>
  <si>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</si>
  <si>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</si>
  <si>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</si>
  <si>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</si>
  <si>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</si>
  <si>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</si>
  <si>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</si>
  <si>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</si>
  <si>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</si>
  <si>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</si>
  <si>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</si>
  <si>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</si>
  <si>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</si>
  <si>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</si>
  <si>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</si>
  <si>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</si>
  <si>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</si>
  <si>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</si>
  <si>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</si>
  <si>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</si>
  <si>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</si>
  <si>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</si>
  <si>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</si>
  <si>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</si>
  <si>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</si>
  <si>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</si>
  <si>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</si>
  <si>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</si>
  <si>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</si>
  <si>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</si>
  <si>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</si>
  <si>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</si>
  <si>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</si>
  <si>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</si>
  <si>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</si>
  <si>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</si>
  <si>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</si>
  <si>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</si>
  <si>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</si>
  <si>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</si>
  <si>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</si>
  <si>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</si>
  <si>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</si>
  <si>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</si>
  <si>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</si>
  <si>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</si>
  <si>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</si>
  <si>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</si>
  <si>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</si>
  <si>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</si>
  <si>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</si>
  <si>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</si>
  <si>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</si>
  <si>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</si>
  <si>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</si>
  <si>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</si>
  <si>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</si>
  <si>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</si>
  <si>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</si>
  <si>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</si>
  <si>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</si>
  <si>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</si>
  <si>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</si>
  <si>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</si>
  <si>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</si>
  <si>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</si>
  <si>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</si>
  <si>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</si>
  <si>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</si>
  <si>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</si>
  <si>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</si>
  <si>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</si>
  <si>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</si>
  <si>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</si>
  <si>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</si>
  <si>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</si>
  <si>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</si>
  <si>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</si>
  <si>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</si>
  <si>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</si>
  <si>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</si>
  <si>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</si>
  <si>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</si>
  <si>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</si>
  <si>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</si>
  <si>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</si>
  <si>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</si>
  <si>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</si>
  <si>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</si>
  <si>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</si>
  <si>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</si>
  <si>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</si>
  <si>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</si>
  <si>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</si>
  <si>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</si>
  <si>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</si>
  <si>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</si>
  <si>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</si>
  <si>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</si>
  <si>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</si>
  <si>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</si>
  <si>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</si>
  <si>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</si>
  <si>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</si>
  <si>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</si>
  <si>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</si>
  <si>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</si>
  <si>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</si>
  <si>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</si>
  <si>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</si>
  <si>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</si>
  <si>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</si>
  <si>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</si>
  <si>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</si>
  <si>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</si>
  <si>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</si>
  <si>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</si>
  <si>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</si>
  <si>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</si>
  <si>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</si>
  <si>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</si>
  <si>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</si>
  <si>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</si>
  <si>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</si>
  <si>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</si>
  <si>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</si>
  <si>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</si>
  <si>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</si>
  <si>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</si>
  <si>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</si>
  <si>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</si>
  <si>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</si>
  <si>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</si>
  <si>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</si>
  <si>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</si>
  <si>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</si>
  <si>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</si>
  <si>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</si>
  <si>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</si>
  <si>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</si>
  <si>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</si>
  <si>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</si>
  <si>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</si>
  <si>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</si>
  <si>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</si>
  <si>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</si>
  <si>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</si>
  <si>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</si>
  <si>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</si>
  <si>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</si>
  <si>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</si>
  <si>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</si>
  <si>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</si>
  <si>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</si>
  <si>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</si>
  <si>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</si>
  <si>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</si>
  <si>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</si>
  <si>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</si>
  <si>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</si>
  <si>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</si>
  <si>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</si>
  <si>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</si>
  <si>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</si>
  <si>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</si>
  <si>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</si>
  <si>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</si>
  <si>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</si>
  <si>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</si>
  <si>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</si>
  <si>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</si>
  <si>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</si>
  <si>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</si>
  <si>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</si>
  <si>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</si>
  <si>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</si>
  <si>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</si>
  <si>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</si>
  <si>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</si>
  <si>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</si>
  <si>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</si>
  <si>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</si>
  <si>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</si>
  <si>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</si>
  <si>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</si>
  <si>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</si>
  <si>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</si>
  <si>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</si>
  <si>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</si>
  <si>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</si>
  <si>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</si>
  <si>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</si>
  <si>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</si>
  <si>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</si>
  <si>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</si>
  <si>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</si>
  <si>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</si>
  <si>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</si>
  <si>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</si>
  <si>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</si>
  <si>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</si>
  <si>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</si>
  <si>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</si>
  <si>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</si>
  <si>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</si>
  <si>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</si>
  <si>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</si>
  <si>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</si>
  <si>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</si>
  <si>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</si>
  <si>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</si>
  <si>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</si>
  <si>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</si>
  <si>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</si>
  <si>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</si>
  <si>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</si>
  <si>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</si>
  <si>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</si>
  <si>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</si>
  <si>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</si>
  <si>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</si>
  <si>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</si>
  <si>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</si>
  <si>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</si>
  <si>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</si>
  <si>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</si>
  <si>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</si>
  <si>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</si>
  <si>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</si>
  <si>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</si>
  <si>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</si>
  <si>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</si>
  <si>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</si>
  <si>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</si>
  <si>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</si>
  <si>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</si>
  <si>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</si>
  <si>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</si>
  <si>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</si>
  <si>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</si>
  <si>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</si>
  <si>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</si>
  <si>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</si>
  <si>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</si>
  <si>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</si>
  <si>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</si>
  <si>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</si>
  <si>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</si>
  <si>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</si>
  <si>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</si>
  <si>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</si>
  <si>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</si>
  <si>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</si>
  <si>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</si>
  <si>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</si>
  <si>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</si>
  <si>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</si>
  <si>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</si>
  <si>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</si>
  <si>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</si>
  <si>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</si>
  <si>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</si>
  <si>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</si>
  <si>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</si>
  <si>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</si>
  <si>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</si>
  <si>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</si>
  <si>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</si>
  <si>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</si>
  <si>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</si>
  <si>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</si>
  <si>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</si>
  <si>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</si>
  <si>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</si>
  <si>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</si>
  <si>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</si>
  <si>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</si>
  <si>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</si>
  <si>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</si>
  <si>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</si>
  <si>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</si>
  <si>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</si>
  <si>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</si>
  <si>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</si>
  <si>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</si>
  <si>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</si>
  <si>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</si>
  <si>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</si>
  <si>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</si>
  <si>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</si>
  <si>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</si>
  <si>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</si>
  <si>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</si>
  <si>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</si>
  <si>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</si>
  <si>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</si>
  <si>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</si>
  <si>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</si>
  <si>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</si>
  <si>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</si>
  <si>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</si>
  <si>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</si>
  <si>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</si>
  <si>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</si>
  <si>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</si>
  <si>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</si>
  <si>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</si>
  <si>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</si>
  <si>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</si>
  <si>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</si>
  <si>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</si>
  <si>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</si>
  <si>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</si>
  <si>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</si>
  <si>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</si>
  <si>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</si>
  <si>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</si>
  <si>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</si>
  <si>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</si>
  <si>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</si>
  <si>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</si>
  <si>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</si>
  <si>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</si>
  <si>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</si>
  <si>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</si>
  <si>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</si>
  <si>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</si>
  <si>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</si>
  <si>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</si>
  <si>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</si>
  <si>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</si>
  <si>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</si>
  <si>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</si>
  <si>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</si>
  <si>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</si>
  <si>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</si>
  <si>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</si>
  <si>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</si>
  <si>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</si>
  <si>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</si>
  <si>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</si>
  <si>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</si>
  <si>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</si>
  <si>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</si>
  <si>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</si>
  <si>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</si>
  <si>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</si>
  <si>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</si>
  <si>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</si>
  <si>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</si>
  <si>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</si>
  <si>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</si>
  <si>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</si>
  <si>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</si>
  <si>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</si>
  <si>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</si>
  <si>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</si>
  <si>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</si>
  <si>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</si>
  <si>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</si>
  <si>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</si>
  <si>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</si>
  <si>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</si>
  <si>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</si>
  <si>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</si>
  <si>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</si>
  <si>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</si>
  <si>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</si>
  <si>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</si>
  <si>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</si>
  <si>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</si>
  <si>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</si>
  <si>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</si>
  <si>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</si>
  <si>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</si>
  <si>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</si>
  <si>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</si>
  <si>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</si>
  <si>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</si>
  <si>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</si>
  <si>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</si>
  <si>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</si>
  <si>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</si>
  <si>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</si>
  <si>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</si>
  <si>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</si>
  <si>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</si>
  <si>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</si>
  <si>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</si>
  <si>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</si>
  <si>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</si>
  <si>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</si>
  <si>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</si>
  <si>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</si>
  <si>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</si>
  <si>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</si>
  <si>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</si>
  <si>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</si>
  <si>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</si>
  <si>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</si>
  <si>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</si>
  <si>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</si>
  <si>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</si>
  <si>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</si>
  <si>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</si>
  <si>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</si>
  <si>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</si>
  <si>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</si>
  <si>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</si>
  <si>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</si>
  <si>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</si>
  <si>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</si>
  <si>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</si>
  <si>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</si>
  <si>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</si>
  <si>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</si>
  <si>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</si>
  <si>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</si>
  <si>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</si>
  <si>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</si>
  <si>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</si>
  <si>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</si>
  <si>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</si>
  <si>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</si>
  <si>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</si>
  <si>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</si>
  <si>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</si>
  <si>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</si>
  <si>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</si>
  <si>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</si>
  <si>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</si>
  <si>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</si>
  <si>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</si>
  <si>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</si>
  <si>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</si>
  <si>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</si>
  <si>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</si>
  <si>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</si>
  <si>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</si>
  <si>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</si>
  <si>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</si>
  <si>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</si>
  <si>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</si>
  <si>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</si>
  <si>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</si>
  <si>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</si>
  <si>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</si>
  <si>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</si>
  <si>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</si>
  <si>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</si>
  <si>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</si>
  <si>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</si>
  <si>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</si>
  <si>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</si>
  <si>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</si>
  <si>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</si>
  <si>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</si>
  <si>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</si>
  <si>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</si>
  <si>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</si>
  <si>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</si>
  <si>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</si>
  <si>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</si>
  <si>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</si>
  <si>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</si>
  <si>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</si>
  <si>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</si>
  <si>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</si>
  <si>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</si>
  <si>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</si>
  <si>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</si>
  <si>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</si>
  <si>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</si>
  <si>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</si>
  <si>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</si>
  <si>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</si>
  <si>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</si>
  <si>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</si>
  <si>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</si>
  <si>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</si>
  <si>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</si>
  <si>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</si>
  <si>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</si>
  <si>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</si>
  <si>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</si>
  <si>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</si>
  <si>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</si>
  <si>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</si>
  <si>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</si>
  <si>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</si>
  <si>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</si>
  <si>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</si>
  <si>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</si>
  <si>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</si>
  <si>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</si>
  <si>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</si>
  <si>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</si>
  <si>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</si>
  <si>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</si>
  <si>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</si>
  <si>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</si>
  <si>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</si>
  <si>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</si>
  <si>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</si>
  <si>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</si>
  <si>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</si>
  <si>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</si>
  <si>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</si>
  <si>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</si>
  <si>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</si>
  <si>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</si>
  <si>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</si>
  <si>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</si>
  <si>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</si>
  <si>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</si>
  <si>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</si>
  <si>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</si>
  <si>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</si>
  <si>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</si>
  <si>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</si>
  <si>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</si>
  <si>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</si>
  <si>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</si>
  <si>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</si>
  <si>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</si>
  <si>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</si>
  <si>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</si>
  <si>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</si>
  <si>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</si>
  <si>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</si>
  <si>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</si>
  <si>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</si>
  <si>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</si>
  <si>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</si>
  <si>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</si>
  <si>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</si>
  <si>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</si>
  <si>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</si>
  <si>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</si>
  <si>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</si>
  <si>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</si>
  <si>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</si>
  <si>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</si>
  <si>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</si>
  <si>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</si>
  <si>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</si>
  <si>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</si>
  <si>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</si>
  <si>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</si>
  <si>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</si>
  <si>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</si>
  <si>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</si>
  <si>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</si>
  <si>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</si>
  <si>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</si>
  <si>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</si>
  <si>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</si>
  <si>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</si>
  <si>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</si>
  <si>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</si>
  <si>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</si>
  <si>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</si>
  <si>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</si>
  <si>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</si>
  <si>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</si>
  <si>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</si>
  <si>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</si>
  <si>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</si>
  <si>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</si>
  <si>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</si>
  <si>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</si>
  <si>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</si>
  <si>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</si>
  <si>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</si>
  <si>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</si>
  <si>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</si>
  <si>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</si>
  <si>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</si>
  <si>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</si>
  <si>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</si>
  <si>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</si>
  <si>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</si>
  <si>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</si>
  <si>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</si>
  <si>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</si>
  <si>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</si>
  <si>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</si>
  <si>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</si>
  <si>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</si>
  <si>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</si>
  <si>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</si>
  <si>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</si>
  <si>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</si>
  <si>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</si>
  <si>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</si>
  <si>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</si>
  <si>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</si>
  <si>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</si>
  <si>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</si>
  <si>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</si>
  <si>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</si>
  <si>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</si>
  <si>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</si>
  <si>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</si>
  <si>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</si>
  <si>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</si>
  <si>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</si>
  <si>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</si>
  <si>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</si>
  <si>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</si>
  <si>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</si>
  <si>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</si>
  <si>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</si>
  <si>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</si>
  <si>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</si>
  <si>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</si>
  <si>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</si>
  <si>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</si>
  <si>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</si>
  <si>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</si>
  <si>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</si>
  <si>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</si>
  <si>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</si>
  <si>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</si>
  <si>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</si>
  <si>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</si>
  <si>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</si>
  <si>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</si>
  <si>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</si>
  <si>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</si>
  <si>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</si>
  <si>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</si>
  <si>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</si>
  <si>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</si>
  <si>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</si>
  <si>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</si>
  <si>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</si>
  <si>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</si>
  <si>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</si>
  <si>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</si>
  <si>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</si>
  <si>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</si>
  <si>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</si>
  <si>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</si>
  <si>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</si>
  <si>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</si>
  <si>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</si>
  <si>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</si>
  <si>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</si>
  <si>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</si>
  <si>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</si>
  <si>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</si>
  <si>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</si>
  <si>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</si>
  <si>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</si>
  <si>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</si>
  <si>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</si>
  <si>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</si>
  <si>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</si>
  <si>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</si>
  <si>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</si>
  <si>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</si>
  <si>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</si>
  <si>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</si>
  <si>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</si>
  <si>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</si>
  <si>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</si>
  <si>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</si>
  <si>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</si>
  <si>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</si>
  <si>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</si>
  <si>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</si>
  <si>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</si>
  <si>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</si>
  <si>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</si>
  <si>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</si>
  <si>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</si>
  <si>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</si>
  <si>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</si>
  <si>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</si>
  <si>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</si>
  <si>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</si>
  <si>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</si>
  <si>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</si>
  <si>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</si>
  <si>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</si>
  <si>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</si>
  <si>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</si>
  <si>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</si>
  <si>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</si>
  <si>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</si>
  <si>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</si>
  <si>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</si>
  <si>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</si>
  <si>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</si>
  <si>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</si>
  <si>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</si>
  <si>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</si>
  <si>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</si>
  <si>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</si>
  <si>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</si>
  <si>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</si>
  <si>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</si>
  <si>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</si>
  <si>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</si>
  <si>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</si>
  <si>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</si>
  <si>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</si>
  <si>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</si>
  <si>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</si>
  <si>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</si>
  <si>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</si>
  <si>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</si>
  <si>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</si>
  <si>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</si>
  <si>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</si>
  <si>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</si>
  <si>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</si>
  <si>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</si>
  <si>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</si>
  <si>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</si>
  <si>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</si>
  <si>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</si>
  <si>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</si>
  <si>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</si>
  <si>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</si>
  <si>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</si>
  <si>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</si>
  <si>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</si>
  <si>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</si>
  <si>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</si>
  <si>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</si>
  <si>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</si>
  <si>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</si>
  <si>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</si>
  <si>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</si>
  <si>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</si>
  <si>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</si>
  <si>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</si>
  <si>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</si>
  <si>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</si>
  <si>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</si>
  <si>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</si>
  <si>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</si>
  <si>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</si>
  <si>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</si>
  <si>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</si>
  <si>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</si>
  <si>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</si>
  <si>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</si>
  <si>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</si>
  <si>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</si>
  <si>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</si>
  <si>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</si>
  <si>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</si>
  <si>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</si>
  <si>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</si>
  <si>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</si>
  <si>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</si>
  <si>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</si>
  <si>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</si>
  <si>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</si>
  <si>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</si>
  <si>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</si>
  <si>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</si>
  <si>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</si>
  <si>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</si>
  <si>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</si>
  <si>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</si>
  <si>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</si>
  <si>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</si>
  <si>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</si>
  <si>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</si>
  <si>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</si>
  <si>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</si>
  <si>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</si>
  <si>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</si>
  <si>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</si>
  <si>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</si>
  <si>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</si>
  <si>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</si>
  <si>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</si>
  <si>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</si>
  <si>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</si>
  <si>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</si>
  <si>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</si>
  <si>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</si>
  <si>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</si>
  <si>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</si>
  <si>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</si>
  <si>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</si>
  <si>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</si>
  <si>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</si>
  <si>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</si>
  <si>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</si>
  <si>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</si>
  <si>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</si>
  <si>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</si>
  <si>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</si>
  <si>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</si>
  <si>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</si>
  <si>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</si>
  <si>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</si>
  <si>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</si>
  <si>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</si>
  <si>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</si>
  <si>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</si>
  <si>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</si>
  <si>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</si>
  <si>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</si>
  <si>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</si>
  <si>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</si>
  <si>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</si>
  <si>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</si>
  <si>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</si>
  <si>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</si>
  <si>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</si>
  <si>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</si>
  <si>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</si>
  <si>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</si>
  <si>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</si>
  <si>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</si>
  <si>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</si>
  <si>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</si>
  <si>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</si>
  <si>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</si>
  <si>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</si>
  <si>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</si>
  <si>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</si>
  <si>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</si>
  <si>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</si>
  <si>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</si>
  <si>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</si>
  <si>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</si>
  <si>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</si>
  <si>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</si>
  <si>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</si>
  <si>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</si>
  <si>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</si>
  <si>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</si>
  <si>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</si>
  <si>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</si>
  <si>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</si>
  <si>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</si>
  <si>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</si>
  <si>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</si>
  <si>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</si>
  <si>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</si>
  <si>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</si>
  <si>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</si>
  <si>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</si>
  <si>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</si>
  <si>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</si>
  <si>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</si>
  <si>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</si>
  <si>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</si>
  <si>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</si>
  <si>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</si>
  <si>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</si>
  <si>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</si>
  <si>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</si>
  <si>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</si>
  <si>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</si>
  <si>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</si>
  <si>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</si>
  <si>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</si>
  <si>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</si>
  <si>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</si>
  <si>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</si>
  <si>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</si>
  <si>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</si>
  <si>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</si>
  <si>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</si>
  <si>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</si>
  <si>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</si>
  <si>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</si>
  <si>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</si>
  <si>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</si>
  <si>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</si>
  <si>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</si>
  <si>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</si>
  <si>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</si>
  <si>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</si>
  <si>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</si>
  <si>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</si>
  <si>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</si>
  <si>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</si>
  <si>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</si>
  <si>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</si>
  <si>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</si>
  <si>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</si>
  <si>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</si>
  <si>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</si>
  <si>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</si>
  <si>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</si>
  <si>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</si>
  <si>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</si>
  <si>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</si>
  <si>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</si>
  <si>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</si>
  <si>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</si>
  <si>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</si>
  <si>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</si>
  <si>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</si>
  <si>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</si>
  <si>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</si>
  <si>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</si>
  <si>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</si>
  <si>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</si>
  <si>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</si>
  <si>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</si>
  <si>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</si>
  <si>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</si>
  <si>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</si>
  <si>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</si>
  <si>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</si>
  <si>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</si>
  <si>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</si>
  <si>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</si>
  <si>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</si>
  <si>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</si>
  <si>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</si>
  <si>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</si>
  <si>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</si>
  <si>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</si>
  <si>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</si>
  <si>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</si>
  <si>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</si>
  <si>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</si>
  <si>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</si>
  <si>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</si>
  <si>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</si>
  <si>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</si>
  <si>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</si>
  <si>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</si>
  <si>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</si>
  <si>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</si>
  <si>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</si>
  <si>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</si>
  <si>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</si>
  <si>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</si>
  <si>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</si>
  <si>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</si>
  <si>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</si>
  <si>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</si>
  <si>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</si>
  <si>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</si>
  <si>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</si>
  <si>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</si>
  <si>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</si>
  <si>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</si>
  <si>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</si>
  <si>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</si>
  <si>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</si>
  <si>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</si>
  <si>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</si>
  <si>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</si>
  <si>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</si>
  <si>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</si>
  <si>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</si>
  <si>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</si>
  <si>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</si>
  <si>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</si>
  <si>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</si>
  <si>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</si>
  <si>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</si>
  <si>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</si>
  <si>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</si>
  <si>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</si>
  <si>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</si>
  <si>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</si>
  <si>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</si>
  <si>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</si>
  <si>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</si>
  <si>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</si>
  <si>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</si>
  <si>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</si>
  <si>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</si>
  <si>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</si>
  <si>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</si>
  <si>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</si>
  <si>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</si>
  <si>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</si>
  <si>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</si>
  <si>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</si>
  <si>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</si>
  <si>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</si>
  <si>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</si>
  <si>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</si>
  <si>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</si>
  <si>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</si>
  <si>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</si>
  <si>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</si>
  <si>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</si>
  <si>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</si>
  <si>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</si>
  <si>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</si>
  <si>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</si>
  <si>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</si>
  <si>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</si>
  <si>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</si>
  <si>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</si>
  <si>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</si>
  <si>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</si>
  <si>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</si>
  <si>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</si>
  <si>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</si>
  <si>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</si>
  <si>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</si>
  <si>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</si>
  <si>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</si>
  <si>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</si>
  <si>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</si>
  <si>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</si>
  <si>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</si>
  <si>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</si>
  <si>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</si>
  <si>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</si>
  <si>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</si>
  <si>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</si>
  <si>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</si>
  <si>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</si>
  <si>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</si>
  <si>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</si>
  <si>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</si>
  <si>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</si>
  <si>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</si>
  <si>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</si>
  <si>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</si>
  <si>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</si>
  <si>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</si>
  <si>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</si>
  <si>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</si>
  <si>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</si>
  <si>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</si>
  <si>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</si>
  <si>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</si>
  <si>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</si>
  <si>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</si>
  <si>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</si>
  <si>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</si>
  <si>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</si>
  <si>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</si>
  <si>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</si>
  <si>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</si>
  <si>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</si>
  <si>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</si>
  <si>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</si>
  <si>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</si>
  <si>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</si>
  <si>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</si>
  <si>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</si>
  <si>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</si>
  <si>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</si>
  <si>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</si>
  <si>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</si>
  <si>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</si>
  <si>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</si>
  <si>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</si>
  <si>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</si>
  <si>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</si>
  <si>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</si>
  <si>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</si>
  <si>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</si>
  <si>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</si>
  <si>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</si>
  <si>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</si>
  <si>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</si>
  <si>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</si>
  <si>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</si>
  <si>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</si>
  <si>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</si>
  <si>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</si>
  <si>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</si>
  <si>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</si>
  <si>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</si>
  <si>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</si>
  <si>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</si>
  <si>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</si>
  <si>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</si>
  <si>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</si>
  <si>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</si>
  <si>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</si>
  <si>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</si>
  <si>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</si>
  <si>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</si>
  <si>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</si>
  <si>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</si>
  <si>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</si>
  <si>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</si>
  <si>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</si>
  <si>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</si>
  <si>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</si>
  <si>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</si>
  <si>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</si>
  <si>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</si>
  <si>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</si>
  <si>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</si>
  <si>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</si>
  <si>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</si>
  <si>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</si>
  <si>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</si>
  <si>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</si>
  <si>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</si>
  <si>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</si>
  <si>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</si>
  <si>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</si>
  <si>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</si>
  <si>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</si>
  <si>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</si>
  <si>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</si>
  <si>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</si>
  <si>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</si>
  <si>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</si>
  <si>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</si>
  <si>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</si>
  <si>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</si>
  <si>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</si>
  <si>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</si>
  <si>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</si>
  <si>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</si>
  <si>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</si>
  <si>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</si>
  <si>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</si>
  <si>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</si>
  <si>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</si>
  <si>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</si>
  <si>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</si>
  <si>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</si>
  <si>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</si>
  <si>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</si>
  <si>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</si>
  <si>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</si>
  <si>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</si>
  <si>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</si>
  <si>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</si>
  <si>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</si>
  <si>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</si>
  <si>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</si>
  <si>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</si>
  <si>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</si>
  <si>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</si>
  <si>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</si>
  <si>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</si>
  <si>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</si>
  <si>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</si>
  <si>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</si>
  <si>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</si>
  <si>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</si>
  <si>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</si>
  <si>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</si>
  <si>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</si>
  <si>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</si>
  <si>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</si>
  <si>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</si>
  <si>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</si>
  <si>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</si>
  <si>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</si>
  <si>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</si>
  <si>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</si>
  <si>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</si>
  <si>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</si>
  <si>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</si>
  <si>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</si>
  <si>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</si>
  <si>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</si>
  <si>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</si>
  <si>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</si>
  <si>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</si>
  <si>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</si>
  <si>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</si>
  <si>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</si>
  <si>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</si>
  <si>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</si>
  <si>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</si>
  <si>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</si>
  <si>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</si>
  <si>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</si>
  <si>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</si>
  <si>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</si>
  <si>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</si>
  <si>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</si>
  <si>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</si>
  <si>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</si>
  <si>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</si>
  <si>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</si>
  <si>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</si>
  <si>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</si>
  <si>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</si>
  <si>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</si>
  <si>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</si>
  <si>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</si>
  <si>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</si>
  <si>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</si>
  <si>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</si>
  <si>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</si>
  <si>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</si>
  <si>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</si>
  <si>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</si>
  <si>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</si>
  <si>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</si>
  <si>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</si>
  <si>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</si>
  <si>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</si>
  <si>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</si>
  <si>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</si>
  <si>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</si>
  <si>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</si>
  <si>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</si>
  <si>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</si>
  <si>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</si>
  <si>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</si>
  <si>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</si>
  <si>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</si>
  <si>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</si>
  <si>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</si>
  <si>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</si>
  <si>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</si>
  <si>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</si>
  <si>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</si>
  <si>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</si>
  <si>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</si>
  <si>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</si>
  <si>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</si>
  <si>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</si>
  <si>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</si>
  <si>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</si>
  <si>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</si>
  <si>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</si>
  <si>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</si>
  <si>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</si>
  <si>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</si>
  <si>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</si>
  <si>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</si>
  <si>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</si>
  <si>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</si>
  <si>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</si>
  <si>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</si>
  <si>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</si>
  <si>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</si>
  <si>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</si>
  <si>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</si>
  <si>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</si>
  <si>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</si>
  <si>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</si>
  <si>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</si>
  <si>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</si>
  <si>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</si>
  <si>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</si>
  <si>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</si>
  <si>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</si>
  <si>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</si>
  <si>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</si>
  <si>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</si>
  <si>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</si>
  <si>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</si>
  <si>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</si>
  <si>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</si>
  <si>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</si>
  <si>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</si>
  <si>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</si>
  <si>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</si>
  <si>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</si>
  <si>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</si>
  <si>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</si>
  <si>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</si>
  <si>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</si>
  <si>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</si>
  <si>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</si>
  <si>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</si>
  <si>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</si>
  <si>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</si>
  <si>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</si>
  <si>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</si>
  <si>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</si>
  <si>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</si>
  <si>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</si>
  <si>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</si>
  <si>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</si>
  <si>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</si>
  <si>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</si>
  <si>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</si>
  <si>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</si>
  <si>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</si>
  <si>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</si>
  <si>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</si>
  <si>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</si>
  <si>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</si>
  <si>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</si>
  <si>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</si>
  <si>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</si>
  <si>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</si>
  <si>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</si>
  <si>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</si>
  <si>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</si>
  <si>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</si>
  <si>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</si>
  <si>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</si>
  <si>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</si>
  <si>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</si>
  <si>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</si>
  <si>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</si>
  <si>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</si>
  <si>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</si>
  <si>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</si>
  <si>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</si>
  <si>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</si>
  <si>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</si>
  <si>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</si>
  <si>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</si>
  <si>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</si>
  <si>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</si>
  <si>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</si>
  <si>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</si>
  <si>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</si>
  <si>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</si>
  <si>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</si>
  <si>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</si>
  <si>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</si>
  <si>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</si>
  <si>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</si>
  <si>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</si>
  <si>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</si>
  <si>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</si>
  <si>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</si>
  <si>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</si>
  <si>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</si>
  <si>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</si>
  <si>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</si>
  <si>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</si>
  <si>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</si>
  <si>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</si>
  <si>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</si>
  <si>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</si>
  <si>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</si>
  <si>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</si>
  <si>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</si>
  <si>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</si>
  <si>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</si>
  <si>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</si>
  <si>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</si>
  <si>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</si>
  <si>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</si>
  <si>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</si>
  <si>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</si>
  <si>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</si>
  <si>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</si>
  <si>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</si>
  <si>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</si>
  <si>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</si>
  <si>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</si>
  <si>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</si>
  <si>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</si>
  <si>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</si>
  <si>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</si>
  <si>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</si>
  <si>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</si>
  <si>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</si>
  <si>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</si>
  <si>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</si>
  <si>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</si>
  <si>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</si>
  <si>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</si>
  <si>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</si>
  <si>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</si>
  <si>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</si>
  <si>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</si>
  <si>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</si>
  <si>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</si>
  <si>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</si>
  <si>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</si>
  <si>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</si>
  <si>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</si>
  <si>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</si>
  <si>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</si>
  <si>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</si>
  <si>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</si>
  <si>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</si>
  <si>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</si>
  <si>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</si>
  <si>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</si>
  <si>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</si>
  <si>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</si>
  <si>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</si>
  <si>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</si>
  <si>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</si>
  <si>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</si>
  <si>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</si>
  <si>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</si>
  <si>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</si>
  <si>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</si>
  <si>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</si>
  <si>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</si>
  <si>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</si>
  <si>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</si>
  <si>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</si>
  <si>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</si>
  <si>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</si>
  <si>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</si>
  <si>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</si>
  <si>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</si>
  <si>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</si>
  <si>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</si>
  <si>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</si>
  <si>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</si>
  <si>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</si>
  <si>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</si>
  <si>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</si>
  <si>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</si>
  <si>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</si>
  <si>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</si>
  <si>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</si>
  <si>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</si>
  <si>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</si>
  <si>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</si>
  <si>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</si>
  <si>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</si>
  <si>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</si>
  <si>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</si>
  <si>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</si>
  <si>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</si>
  <si>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</si>
  <si>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</si>
  <si>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</si>
  <si>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</si>
  <si>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</si>
  <si>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</si>
  <si>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</si>
  <si>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</si>
  <si>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</si>
  <si>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</si>
  <si>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</si>
  <si>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</si>
  <si>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</si>
  <si>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</si>
  <si>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</si>
  <si>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</si>
  <si>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</si>
  <si>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</si>
  <si>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</si>
  <si>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</si>
  <si>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</si>
  <si>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</si>
  <si>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</si>
  <si>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</si>
  <si>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</si>
  <si>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</si>
  <si>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</si>
  <si>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</si>
  <si>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</si>
  <si>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</si>
  <si>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</si>
  <si>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</si>
  <si>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</si>
  <si>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</si>
  <si>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</si>
  <si>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</si>
  <si>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</si>
  <si>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</si>
  <si>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</si>
  <si>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</si>
  <si>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</si>
  <si>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</si>
  <si>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</si>
  <si>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</si>
  <si>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</si>
  <si>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</si>
  <si>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</si>
  <si>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</si>
  <si>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</si>
  <si>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</si>
  <si>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</si>
  <si>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</si>
  <si>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</si>
  <si>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</si>
  <si>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</si>
  <si>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</si>
  <si>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</si>
  <si>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</si>
  <si>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</si>
  <si>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</si>
  <si>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</si>
  <si>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</si>
  <si>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</si>
  <si>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</si>
  <si>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</si>
  <si>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</si>
  <si>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</si>
  <si>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</si>
  <si>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</si>
  <si>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</si>
  <si>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</si>
  <si>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</si>
  <si>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</si>
  <si>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</si>
  <si>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</si>
  <si>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</si>
  <si>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</si>
  <si>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</si>
  <si>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</si>
  <si>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</si>
  <si>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</si>
  <si>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</si>
  <si>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</si>
  <si>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</si>
  <si>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</si>
  <si>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</si>
  <si>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</si>
  <si>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</si>
  <si>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</si>
  <si>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</si>
  <si>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</si>
  <si>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</si>
  <si>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</si>
  <si>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</si>
  <si>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</si>
  <si>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</si>
  <si>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</si>
  <si>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</si>
  <si>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</si>
  <si>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</si>
  <si>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</si>
  <si>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</si>
  <si>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</si>
  <si>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</si>
  <si>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</si>
  <si>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</si>
  <si>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</si>
  <si>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</si>
  <si>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</si>
  <si>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</si>
  <si>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</si>
  <si>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</si>
  <si>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</si>
  <si>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</si>
  <si>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</si>
  <si>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</si>
  <si>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</si>
  <si>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</si>
  <si>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</si>
  <si>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</si>
  <si>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</si>
  <si>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</si>
  <si>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</si>
  <si>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</si>
  <si>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</si>
  <si>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</si>
  <si>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</si>
  <si>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</si>
  <si>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</si>
  <si>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</si>
  <si>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</si>
  <si>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</si>
  <si>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</si>
  <si>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</si>
  <si>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</si>
  <si>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</si>
  <si>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</si>
  <si>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</si>
  <si>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</si>
  <si>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</si>
  <si>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</si>
  <si>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</si>
  <si>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</si>
  <si>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</si>
  <si>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</si>
  <si>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</si>
  <si>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</si>
  <si>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</si>
  <si>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</si>
  <si>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</si>
  <si>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</si>
  <si>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</si>
  <si>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</si>
  <si>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</si>
  <si>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</si>
  <si>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</si>
  <si>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</si>
  <si>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</si>
  <si>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</si>
  <si>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</si>
  <si>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</si>
  <si>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</si>
  <si>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</si>
  <si>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</si>
  <si>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</si>
  <si>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</si>
  <si>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</si>
  <si>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</si>
  <si>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</si>
  <si>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</si>
  <si>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</si>
  <si>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</si>
  <si>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</si>
  <si>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</si>
  <si>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</si>
  <si>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</si>
  <si>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</si>
  <si>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</si>
  <si>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</si>
  <si>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</si>
  <si>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</si>
  <si>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</si>
  <si>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</si>
  <si>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</si>
  <si>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</si>
  <si>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</si>
  <si>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</si>
  <si>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</si>
  <si>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</si>
  <si>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</si>
  <si>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</si>
  <si>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</si>
  <si>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</si>
  <si>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</si>
  <si>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</si>
  <si>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</si>
  <si>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</si>
  <si>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</si>
  <si>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</si>
  <si>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</si>
  <si>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</si>
  <si>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</si>
  <si>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</si>
  <si>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</si>
  <si>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</si>
  <si>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</si>
  <si>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</si>
  <si>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</si>
  <si>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</si>
  <si>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</si>
  <si>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</si>
  <si>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</si>
  <si>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</si>
  <si>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</si>
  <si>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</si>
  <si>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</si>
  <si>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</si>
  <si>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</si>
  <si>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</si>
  <si>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</si>
  <si>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</si>
  <si>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</si>
  <si>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</si>
  <si>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</si>
  <si>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</si>
  <si>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</si>
  <si>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</si>
  <si>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</si>
  <si>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</si>
  <si>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</si>
  <si>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</si>
  <si>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</si>
  <si>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</si>
  <si>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</si>
  <si>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</si>
  <si>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</si>
  <si>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</si>
  <si>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</si>
  <si>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</si>
  <si>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</si>
  <si>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</si>
  <si>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</si>
  <si>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</si>
  <si>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</si>
  <si>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</si>
  <si>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</si>
  <si>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</si>
  <si>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</si>
  <si>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</si>
  <si>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</si>
  <si>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</si>
  <si>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</si>
  <si>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</si>
  <si>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</si>
  <si>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</si>
  <si>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</si>
  <si>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</si>
  <si>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</si>
  <si>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</si>
  <si>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</si>
  <si>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</si>
  <si>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</si>
  <si>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</si>
  <si>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</si>
  <si>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</si>
  <si>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</si>
  <si>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</si>
  <si>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</si>
  <si>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</si>
  <si>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</si>
  <si>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</si>
  <si>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</si>
  <si>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</si>
  <si>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</si>
  <si>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</si>
  <si>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</si>
  <si>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</si>
  <si>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</si>
  <si>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</si>
  <si>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</si>
  <si>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</si>
  <si>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</si>
  <si>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</si>
  <si>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</si>
  <si>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</si>
  <si>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</si>
  <si>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</si>
  <si>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</si>
  <si>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</si>
  <si>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</si>
  <si>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</si>
  <si>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</si>
  <si>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</si>
  <si>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</si>
  <si>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</si>
  <si>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</si>
  <si>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</si>
  <si>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</si>
  <si>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</si>
  <si>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</si>
  <si>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</si>
  <si>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</si>
  <si>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</si>
  <si>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</si>
  <si>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</si>
  <si>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</si>
  <si>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</si>
  <si>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</si>
  <si>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</si>
  <si>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</si>
  <si>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</si>
  <si>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</si>
  <si>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</si>
  <si>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</si>
  <si>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</si>
  <si>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</si>
  <si>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</si>
  <si>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</si>
  <si>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</si>
  <si>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</si>
  <si>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</si>
  <si>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</si>
  <si>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</si>
  <si>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</si>
  <si>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</si>
  <si>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</si>
  <si>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</si>
  <si>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</si>
  <si>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</si>
  <si>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</si>
  <si>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</si>
  <si>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</si>
  <si>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</si>
  <si>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</si>
  <si>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</si>
  <si>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</si>
  <si>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</si>
  <si>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</si>
  <si>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</si>
  <si>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</si>
  <si>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</si>
  <si>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</si>
  <si>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</si>
  <si>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</si>
  <si>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</si>
  <si>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</si>
  <si>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</si>
  <si>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</si>
  <si>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</si>
  <si>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</si>
  <si>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</si>
  <si>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</si>
  <si>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</si>
  <si>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</si>
  <si>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</si>
  <si>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</si>
  <si>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</si>
  <si>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</si>
  <si>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</si>
  <si>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</si>
  <si>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</si>
  <si>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</si>
  <si>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</si>
  <si>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</si>
  <si>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</si>
  <si>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</si>
  <si>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</si>
  <si>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</si>
  <si>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</si>
  <si>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</si>
  <si>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</si>
  <si>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</si>
  <si>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</si>
  <si>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</si>
  <si>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</si>
  <si>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</si>
  <si>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</si>
  <si>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</si>
  <si>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</si>
  <si>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</si>
  <si>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</si>
  <si>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</si>
  <si>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</si>
  <si>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</si>
  <si>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</si>
  <si>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</si>
  <si>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</si>
  <si>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</si>
  <si>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</si>
  <si>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</si>
  <si>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</si>
  <si>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</si>
  <si>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</si>
  <si>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</si>
  <si>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</si>
  <si>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</si>
  <si>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</si>
  <si>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</si>
  <si>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</si>
  <si>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</si>
  <si>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</si>
  <si>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</si>
  <si>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</si>
  <si>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</si>
  <si>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</si>
  <si>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</si>
  <si>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</si>
  <si>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</si>
  <si>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</si>
  <si>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</si>
  <si>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</si>
  <si>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</si>
  <si>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</si>
  <si>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</si>
  <si>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</si>
  <si>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</si>
  <si>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</si>
  <si>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</si>
  <si>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</si>
  <si>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</si>
  <si>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</si>
  <si>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</si>
  <si>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</si>
  <si>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</si>
  <si>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</si>
  <si>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</si>
  <si>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</si>
  <si>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</si>
  <si>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</si>
  <si>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</si>
  <si>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</si>
  <si>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</si>
  <si>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</si>
  <si>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</si>
  <si>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</si>
  <si>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</si>
  <si>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</si>
  <si>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</si>
  <si>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</si>
  <si>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</si>
  <si>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</si>
  <si>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</si>
  <si>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</si>
  <si>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</si>
  <si>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</si>
  <si>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</si>
  <si>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</si>
  <si>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</si>
  <si>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</si>
  <si>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</si>
  <si>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</si>
  <si>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</si>
  <si>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</si>
  <si>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</si>
  <si>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</si>
  <si>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</si>
  <si>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</si>
  <si>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</si>
  <si>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</si>
  <si>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</si>
  <si>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</si>
  <si>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</si>
  <si>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</si>
  <si>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</si>
  <si>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</si>
  <si>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</si>
  <si>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</si>
  <si>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</si>
  <si>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</si>
  <si>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</si>
  <si>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</si>
  <si>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</si>
  <si>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</si>
  <si>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</si>
  <si>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</si>
  <si>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</si>
  <si>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</si>
  <si>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</si>
  <si>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</si>
  <si>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</si>
  <si>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</si>
  <si>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</si>
  <si>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</si>
  <si>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</si>
  <si>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</si>
  <si>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</si>
  <si>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</si>
  <si>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</si>
  <si>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</si>
  <si>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</si>
  <si>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</si>
  <si>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</si>
  <si>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</si>
  <si>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</si>
  <si>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</si>
  <si>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</si>
  <si>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</si>
  <si>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</si>
  <si>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</si>
  <si>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</si>
  <si>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</si>
  <si>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</si>
  <si>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</si>
  <si>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</si>
  <si>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</si>
  <si>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</si>
  <si>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</si>
  <si>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</si>
  <si>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</si>
  <si>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</si>
  <si>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</si>
  <si>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</si>
  <si>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</si>
  <si>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</si>
  <si>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</si>
  <si>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</si>
  <si>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</si>
  <si>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</si>
  <si>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</si>
  <si>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</si>
  <si>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</si>
  <si>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</si>
  <si>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</si>
  <si>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</si>
  <si>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</si>
  <si>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</si>
  <si>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</si>
  <si>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</si>
  <si>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</si>
  <si>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</si>
  <si>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</si>
  <si>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</si>
  <si>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</si>
  <si>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</si>
  <si>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</si>
  <si>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</si>
  <si>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</si>
  <si>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</si>
  <si>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</si>
  <si>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</si>
  <si>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</si>
  <si>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</si>
  <si>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</si>
  <si>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</si>
  <si>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</si>
  <si>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</si>
  <si>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</si>
  <si>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</si>
  <si>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</si>
  <si>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</si>
  <si>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</si>
  <si>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</si>
  <si>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</si>
  <si>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</si>
  <si>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</si>
  <si>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</si>
  <si>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</si>
  <si>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</si>
  <si>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</si>
  <si>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</si>
  <si>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</si>
  <si>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</si>
  <si>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</si>
  <si>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</si>
  <si>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</si>
  <si>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</si>
  <si>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</si>
  <si>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</si>
  <si>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</si>
  <si>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</si>
  <si>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</si>
  <si>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</si>
  <si>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</si>
  <si>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</si>
  <si>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</si>
  <si>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</si>
  <si>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</si>
  <si>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</si>
  <si>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</si>
  <si>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</si>
  <si>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</si>
  <si>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</si>
  <si>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</si>
  <si>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</si>
  <si>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</si>
  <si>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</si>
  <si>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</si>
  <si>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</si>
  <si>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</si>
  <si>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</si>
  <si>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</si>
  <si>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</si>
  <si>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</si>
  <si>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</si>
  <si>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</si>
  <si>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</si>
  <si>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</si>
  <si>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</si>
  <si>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</si>
  <si>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</si>
  <si>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</si>
  <si>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</si>
  <si>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</si>
  <si>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</si>
  <si>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</si>
  <si>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</si>
  <si>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</si>
  <si>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</si>
  <si>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</si>
  <si>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</si>
  <si>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</si>
  <si>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</si>
  <si>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</si>
  <si>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</si>
  <si>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</si>
  <si>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</si>
  <si>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</si>
  <si>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</si>
  <si>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</si>
  <si>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</si>
  <si>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</si>
  <si>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</si>
  <si>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</si>
  <si>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</si>
  <si>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</si>
  <si>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</si>
  <si>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</si>
  <si>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</si>
  <si>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</si>
  <si>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</si>
  <si>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</si>
  <si>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</si>
  <si>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</si>
  <si>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</si>
  <si>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</si>
  <si>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</si>
  <si>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</si>
  <si>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</si>
  <si>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</si>
  <si>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</si>
  <si>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</si>
  <si>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</si>
  <si>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</si>
  <si>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</si>
  <si>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</si>
  <si>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</si>
  <si>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</si>
  <si>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</si>
  <si>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</si>
  <si>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</si>
  <si>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</si>
  <si>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</si>
  <si>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</si>
  <si>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</si>
  <si>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</si>
  <si>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</si>
  <si>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</si>
  <si>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</si>
  <si>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</si>
  <si>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</si>
  <si>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</si>
  <si>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</si>
  <si>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</si>
  <si>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</si>
  <si>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</si>
  <si>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</si>
  <si>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</si>
  <si>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</si>
  <si>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</si>
  <si>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</si>
  <si>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</si>
  <si>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</si>
  <si>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</si>
  <si>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</si>
  <si>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</si>
  <si>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</si>
  <si>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</si>
  <si>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</si>
  <si>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</si>
  <si>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</si>
  <si>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</si>
  <si>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</si>
  <si>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</si>
  <si>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</si>
  <si>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</si>
  <si>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</si>
  <si>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</si>
  <si>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</si>
  <si>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</si>
  <si>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</si>
  <si>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</si>
  <si>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</si>
  <si>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</si>
  <si>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</si>
  <si>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</si>
  <si>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</si>
  <si>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</si>
  <si>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</si>
  <si>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</si>
  <si>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</si>
  <si>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</si>
  <si>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</si>
  <si>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</si>
  <si>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</si>
  <si>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</si>
  <si>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</si>
  <si>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</si>
  <si>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</si>
  <si>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</si>
  <si>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</si>
  <si>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</si>
  <si>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</si>
  <si>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</si>
  <si>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</si>
  <si>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</si>
  <si>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</si>
  <si>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</si>
  <si>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</si>
  <si>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</si>
  <si>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</si>
  <si>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</si>
  <si>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</si>
  <si>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</si>
  <si>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</si>
  <si>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</si>
  <si>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</si>
  <si>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</si>
  <si>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</si>
  <si>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</si>
  <si>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</si>
  <si>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</si>
  <si>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</si>
  <si>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</si>
  <si>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</si>
  <si>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</si>
  <si>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</si>
  <si>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</si>
  <si>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</si>
  <si>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</si>
  <si>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</si>
  <si>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</si>
  <si>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</si>
  <si>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</si>
  <si>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</si>
  <si>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</si>
  <si>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</si>
  <si>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</si>
  <si>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</si>
  <si>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</si>
  <si>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</si>
  <si>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</si>
  <si>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</si>
  <si>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</si>
  <si>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</si>
  <si>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</si>
  <si>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</si>
  <si>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</si>
  <si>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</si>
  <si>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</si>
  <si>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</si>
  <si>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</si>
  <si>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</si>
  <si>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</si>
  <si>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</si>
  <si>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</si>
  <si>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</si>
  <si>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</si>
  <si>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</si>
  <si>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</si>
  <si>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</si>
  <si>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</si>
  <si>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</si>
  <si>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</si>
  <si>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</si>
  <si>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</si>
  <si>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</si>
  <si>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</si>
  <si>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</si>
  <si>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</si>
  <si>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</si>
  <si>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</si>
  <si>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</si>
  <si>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</si>
  <si>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</si>
  <si>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</si>
  <si>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</si>
  <si>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</si>
  <si>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</si>
  <si>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</si>
  <si>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</si>
  <si>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</si>
  <si>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</si>
  <si>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</si>
  <si>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</si>
  <si>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</si>
  <si>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</si>
  <si>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</si>
  <si>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</si>
  <si>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</si>
  <si>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</si>
  <si>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</si>
  <si>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</si>
  <si>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</si>
  <si>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</si>
  <si>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</si>
  <si>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</si>
  <si>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</si>
  <si>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</si>
  <si>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</si>
  <si>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</si>
  <si>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</si>
  <si>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</si>
  <si>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</si>
  <si>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</si>
  <si>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</si>
  <si>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</si>
  <si>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</si>
  <si>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</si>
  <si>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</si>
  <si>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</si>
  <si>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</si>
  <si>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</si>
  <si>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</si>
  <si>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</si>
  <si>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</si>
  <si>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</si>
  <si>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</si>
  <si>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</si>
  <si>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</si>
  <si>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</si>
  <si>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</si>
  <si>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</si>
  <si>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</si>
  <si>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</si>
  <si>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</si>
  <si>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</si>
  <si>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</si>
  <si>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</si>
  <si>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</si>
  <si>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</si>
  <si>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</si>
  <si>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</si>
  <si>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</si>
  <si>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</si>
  <si>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</si>
  <si>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</si>
  <si>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</si>
  <si>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</si>
  <si>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</si>
  <si>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</si>
  <si>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</si>
  <si>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</si>
  <si>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</si>
  <si>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</si>
  <si>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</si>
  <si>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</si>
  <si>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</si>
  <si>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</si>
  <si>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</si>
  <si>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</si>
  <si>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</si>
  <si>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</si>
  <si>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</si>
  <si>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</si>
  <si>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</si>
  <si>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</si>
  <si>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</si>
  <si>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</si>
  <si>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</si>
  <si>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</si>
  <si>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</si>
  <si>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</si>
  <si>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</si>
  <si>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</si>
  <si>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</si>
  <si>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</si>
  <si>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</si>
  <si>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</si>
  <si>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</si>
  <si>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</si>
  <si>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</si>
  <si>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</si>
  <si>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</si>
  <si>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</si>
  <si>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</si>
  <si>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</si>
  <si>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</si>
  <si>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</si>
  <si>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</si>
  <si>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</si>
  <si>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</si>
  <si>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</si>
  <si>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</si>
  <si>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</si>
  <si>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</si>
  <si>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</si>
  <si>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</si>
  <si>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</si>
  <si>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</si>
  <si>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</si>
  <si>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</si>
  <si>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</si>
  <si>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</si>
  <si>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</si>
  <si>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</si>
  <si>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</si>
  <si>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</si>
  <si>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</si>
  <si>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</si>
  <si>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</si>
  <si>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</si>
  <si>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</si>
  <si>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</si>
  <si>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</si>
  <si>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</si>
  <si>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</si>
  <si>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</si>
  <si>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</si>
  <si>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</si>
  <si>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</si>
  <si>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</si>
  <si>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</si>
  <si>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</si>
  <si>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</si>
  <si>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</si>
  <si>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</si>
  <si>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</si>
  <si>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</si>
  <si>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</si>
  <si>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</si>
  <si>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</si>
  <si>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</si>
  <si>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</si>
  <si>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</si>
  <si>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</si>
  <si>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</si>
  <si>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</si>
  <si>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</si>
  <si>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</si>
  <si>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</si>
  <si>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</si>
  <si>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</si>
  <si>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</si>
  <si>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</si>
  <si>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</si>
  <si>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</si>
  <si>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</si>
  <si>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</si>
  <si>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</si>
  <si>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</si>
  <si>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</si>
  <si>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</si>
  <si>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</si>
  <si>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</si>
  <si>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</si>
  <si>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</si>
  <si>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</si>
  <si>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</si>
  <si>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</si>
  <si>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</si>
  <si>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</si>
  <si>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</si>
  <si>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</si>
  <si>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</si>
  <si>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</si>
  <si>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</si>
  <si>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</si>
  <si>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</si>
  <si>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</si>
  <si>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</si>
  <si>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</si>
  <si>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</si>
  <si>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</si>
  <si>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</si>
  <si>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</si>
  <si>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</si>
  <si>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</si>
  <si>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</si>
  <si>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</si>
  <si>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</si>
  <si>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</si>
  <si>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</si>
  <si>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</si>
  <si>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</si>
  <si>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</si>
  <si>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</si>
  <si>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</si>
  <si>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</si>
  <si>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</si>
  <si>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</si>
  <si>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</si>
  <si>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</si>
  <si>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</si>
  <si>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</si>
  <si>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</si>
  <si>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</si>
  <si>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</si>
  <si>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</si>
  <si>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</si>
  <si>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</si>
  <si>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</si>
  <si>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</si>
  <si>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</si>
  <si>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</si>
  <si>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</si>
  <si>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</si>
  <si>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</si>
  <si>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</si>
  <si>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</si>
  <si>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</si>
  <si>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</si>
  <si>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</si>
  <si>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</si>
  <si>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</si>
  <si>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</si>
  <si>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</si>
  <si>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</si>
  <si>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</si>
  <si>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</si>
  <si>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</si>
  <si>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</si>
  <si>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</si>
  <si>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</si>
  <si>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</si>
  <si>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</si>
  <si>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</si>
  <si>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</si>
  <si>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</si>
  <si>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</si>
  <si>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</si>
  <si>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</si>
  <si>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</si>
  <si>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</si>
  <si>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</si>
  <si>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</si>
  <si>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</si>
  <si>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</si>
  <si>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</si>
  <si>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</si>
  <si>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</si>
  <si>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</si>
  <si>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</si>
  <si>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</si>
  <si>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</si>
  <si>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</si>
  <si>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</si>
  <si>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</si>
  <si>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</si>
  <si>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</si>
  <si>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</si>
  <si>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</si>
  <si>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</si>
  <si>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</si>
  <si>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</si>
  <si>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</si>
  <si>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</si>
  <si>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</si>
  <si>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</si>
  <si>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</si>
  <si>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</si>
  <si>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</si>
  <si>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</si>
  <si>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</si>
  <si>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</si>
  <si>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</si>
  <si>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</si>
  <si>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</si>
  <si>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</si>
  <si>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</si>
  <si>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</si>
  <si>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</si>
  <si>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</si>
  <si>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</si>
  <si>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</si>
  <si>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</si>
  <si>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</si>
  <si>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</si>
  <si>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</si>
  <si>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</si>
  <si>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</si>
  <si>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</si>
  <si>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</si>
  <si>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</si>
  <si>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</si>
  <si>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</si>
  <si>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</si>
  <si>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</si>
  <si>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</si>
  <si>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</si>
  <si>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</si>
  <si>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</si>
  <si>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</si>
  <si>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</si>
  <si>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</si>
  <si>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</si>
  <si>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</si>
  <si>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</si>
  <si>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</si>
  <si>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</si>
  <si>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</si>
  <si>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</si>
  <si>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</si>
  <si>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</si>
  <si>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</si>
  <si>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</si>
  <si>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</si>
  <si>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</si>
  <si>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</si>
  <si>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</si>
  <si>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</si>
  <si>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</si>
  <si>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</si>
  <si>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</si>
  <si>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</si>
  <si>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</si>
  <si>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</si>
  <si>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</si>
  <si>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</si>
  <si>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</si>
  <si>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</si>
  <si>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</si>
  <si>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</si>
  <si>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</si>
  <si>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</si>
  <si>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</si>
  <si>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</si>
  <si>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</si>
  <si>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</si>
  <si>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</si>
  <si>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</si>
  <si>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</si>
  <si>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</si>
  <si>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</si>
  <si>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</si>
  <si>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</si>
  <si>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</si>
  <si>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</si>
  <si>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</si>
  <si>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</si>
  <si>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</si>
  <si>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</si>
  <si>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</si>
  <si>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</si>
  <si>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</si>
  <si>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</si>
  <si>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</si>
  <si>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</si>
  <si>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</si>
  <si>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</si>
  <si>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</si>
  <si>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</si>
  <si>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</si>
  <si>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</si>
  <si>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</si>
  <si>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</si>
  <si>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</si>
  <si>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</si>
  <si>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</si>
  <si>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</si>
  <si>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</si>
  <si>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</si>
  <si>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</si>
  <si>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</si>
  <si>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</si>
  <si>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</si>
  <si>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</si>
  <si>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</si>
  <si>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</si>
  <si>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</si>
  <si>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</si>
  <si>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</si>
  <si>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</si>
  <si>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</si>
  <si>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</si>
  <si>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</si>
  <si>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</si>
  <si>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</si>
  <si>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</si>
  <si>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</si>
  <si>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</si>
  <si>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</si>
  <si>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</si>
  <si>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</si>
  <si>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</si>
  <si>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</si>
  <si>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</si>
  <si>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</si>
  <si>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</si>
  <si>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</si>
  <si>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</si>
  <si>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</si>
  <si>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</si>
  <si>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</si>
  <si>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</si>
  <si>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</si>
  <si>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</si>
  <si>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</si>
  <si>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</si>
  <si>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</si>
  <si>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</si>
  <si>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</si>
  <si>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</si>
  <si>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</si>
  <si>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</si>
  <si>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</si>
  <si>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</si>
  <si>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</si>
  <si>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</si>
  <si>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</si>
  <si>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</si>
  <si>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</si>
  <si>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</si>
  <si>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</si>
  <si>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</si>
  <si>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</si>
  <si>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</si>
  <si>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</si>
  <si>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</si>
  <si>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</si>
  <si>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</si>
  <si>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</si>
  <si>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</si>
  <si>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</si>
  <si>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</si>
  <si>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</si>
  <si>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</si>
  <si>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</si>
  <si>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</si>
  <si>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</si>
  <si>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</si>
  <si>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</si>
  <si>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</si>
  <si>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</si>
  <si>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</si>
  <si>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</si>
  <si>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</si>
  <si>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</si>
  <si>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</si>
  <si>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</si>
  <si>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</si>
  <si>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</si>
  <si>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</si>
  <si>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</si>
  <si>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</si>
  <si>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</si>
  <si>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</si>
  <si>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</si>
  <si>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</si>
  <si>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</si>
  <si>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</si>
  <si>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</si>
  <si>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</si>
  <si>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</si>
  <si>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</si>
  <si>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</si>
  <si>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</si>
  <si>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</si>
  <si>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</si>
  <si>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</si>
  <si>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</si>
  <si>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</si>
  <si>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</si>
  <si>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</si>
  <si>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</si>
  <si>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</si>
  <si>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</si>
  <si>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</si>
  <si>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</si>
  <si>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</si>
  <si>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</si>
  <si>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</si>
  <si>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</si>
  <si>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</si>
  <si>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</si>
  <si>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</si>
  <si>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</si>
  <si>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</si>
  <si>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</si>
  <si>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</si>
  <si>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</si>
  <si>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</si>
  <si>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</si>
  <si>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</si>
  <si>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</si>
  <si>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</si>
  <si>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</si>
  <si>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</si>
  <si>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</si>
  <si>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</si>
  <si>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</si>
  <si>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</si>
  <si>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</si>
  <si>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</si>
  <si>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</si>
  <si>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</si>
  <si>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</si>
  <si>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</si>
  <si>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</si>
  <si>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</si>
  <si>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</si>
  <si>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</si>
  <si>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</si>
  <si>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</si>
  <si>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</si>
  <si>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</si>
  <si>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</si>
  <si>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</si>
  <si>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</si>
  <si>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</si>
  <si>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</si>
  <si>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</si>
  <si>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</si>
  <si>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</si>
  <si>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</si>
  <si>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</si>
  <si>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</si>
  <si>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</si>
  <si>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</si>
  <si>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</si>
  <si>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</si>
  <si>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</si>
  <si>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</si>
  <si>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</si>
  <si>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</si>
  <si>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</si>
  <si>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</si>
  <si>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</si>
  <si>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</si>
  <si>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</si>
  <si>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</si>
  <si>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</si>
  <si>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</si>
  <si>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</si>
  <si>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</si>
  <si>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</si>
  <si>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</si>
  <si>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</si>
  <si>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</si>
  <si>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</si>
  <si>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</si>
  <si>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</si>
  <si>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</si>
  <si>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</si>
  <si>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</si>
  <si>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</si>
  <si>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</si>
  <si>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</si>
  <si>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</si>
  <si>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</si>
  <si>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</si>
  <si>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</si>
  <si>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</si>
  <si>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</si>
  <si>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</si>
  <si>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</si>
  <si>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</si>
  <si>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</si>
  <si>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</si>
  <si>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</si>
  <si>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</si>
  <si>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</si>
  <si>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</si>
  <si>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</si>
  <si>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</si>
  <si>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</si>
  <si>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</si>
  <si>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</si>
  <si>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</si>
  <si>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</si>
  <si>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</si>
  <si>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</si>
  <si>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</si>
  <si>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</si>
  <si>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</si>
  <si>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</si>
  <si>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</si>
  <si>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</si>
  <si>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</si>
  <si>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</si>
  <si>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</si>
  <si>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</si>
  <si>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</si>
  <si>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</si>
  <si>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</si>
  <si>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</si>
  <si>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</si>
  <si>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</si>
  <si>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</si>
  <si>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</si>
  <si>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</si>
  <si>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</si>
  <si>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</si>
  <si>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</si>
  <si>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</si>
  <si>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</si>
  <si>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</si>
  <si>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</si>
  <si>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</si>
  <si>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</si>
  <si>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</si>
  <si>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</si>
  <si>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</si>
  <si>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</si>
  <si>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</si>
  <si>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</si>
  <si>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</si>
  <si>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</si>
  <si>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</si>
  <si>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</si>
  <si>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</si>
  <si>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</si>
  <si>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</si>
  <si>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</si>
  <si>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</si>
  <si>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</si>
  <si>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</si>
  <si>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</si>
  <si>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</si>
  <si>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</si>
  <si>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</si>
  <si>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</si>
  <si>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</si>
  <si>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</si>
  <si>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</si>
  <si>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</si>
  <si>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</si>
  <si>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</si>
  <si>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</si>
  <si>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</si>
  <si>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</si>
  <si>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</si>
  <si>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</si>
  <si>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</si>
  <si>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</si>
  <si>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</si>
  <si>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</si>
  <si>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</si>
  <si>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</si>
  <si>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</si>
  <si>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</si>
  <si>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</si>
  <si>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</si>
  <si>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</si>
  <si>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</si>
  <si>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</si>
  <si>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</si>
  <si>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</si>
  <si>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</si>
  <si>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</si>
  <si>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</si>
  <si>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</si>
  <si>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</si>
  <si>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</si>
  <si>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</si>
  <si>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</si>
  <si>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</si>
  <si>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</si>
  <si>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</si>
  <si>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</si>
  <si>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</si>
  <si>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</si>
  <si>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</si>
  <si>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</si>
  <si>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</si>
  <si>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</si>
  <si>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</si>
  <si>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</si>
  <si>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</si>
  <si>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</si>
  <si>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</si>
  <si>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</si>
  <si>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</si>
  <si>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</si>
  <si>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</si>
  <si>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</si>
  <si>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</si>
  <si>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</si>
  <si>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</si>
  <si>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</si>
  <si>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</si>
  <si>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</si>
  <si>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</si>
  <si>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</si>
  <si>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</si>
  <si>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</si>
  <si>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</si>
  <si>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</si>
  <si>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</si>
  <si>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</si>
  <si>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</si>
  <si>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</si>
  <si>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</si>
  <si>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</si>
  <si>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</si>
  <si>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</si>
  <si>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</si>
  <si>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</si>
  <si>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</si>
  <si>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</si>
  <si>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</si>
  <si>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</si>
  <si>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</si>
  <si>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</si>
  <si>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</si>
  <si>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</si>
  <si>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</si>
  <si>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</si>
  <si>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</si>
  <si>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</si>
  <si>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</si>
  <si>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</si>
  <si>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</si>
  <si>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</si>
  <si>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</si>
  <si>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</si>
  <si>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</si>
  <si>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</si>
  <si>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</si>
  <si>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</si>
  <si>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</si>
  <si>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</si>
  <si>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</si>
  <si>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</si>
  <si>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</si>
  <si>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</si>
  <si>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</si>
  <si>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</si>
  <si>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</si>
  <si>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</si>
  <si>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</si>
  <si>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</si>
  <si>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</si>
  <si>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</si>
  <si>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</si>
  <si>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</si>
  <si>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</si>
  <si>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</si>
  <si>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</si>
  <si>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</si>
  <si>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</si>
  <si>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</si>
  <si>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</si>
  <si>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</si>
  <si>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</si>
  <si>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</si>
  <si>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</si>
  <si>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</si>
  <si>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</si>
  <si>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</si>
  <si>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</si>
  <si>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</si>
  <si>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</si>
  <si>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</si>
  <si>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</si>
  <si>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</si>
  <si>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</si>
  <si>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</si>
  <si>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</si>
  <si>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</si>
  <si>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</si>
  <si>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</si>
  <si>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</si>
  <si>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</si>
  <si>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</si>
  <si>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</si>
  <si>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</si>
  <si>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</si>
  <si>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</si>
  <si>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</si>
  <si>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</si>
  <si>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</si>
  <si>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</si>
  <si>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</si>
  <si>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</si>
  <si>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</si>
  <si>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</si>
  <si>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</si>
  <si>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</si>
  <si>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</si>
  <si>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</si>
  <si>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</si>
  <si>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</si>
  <si>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</si>
  <si>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</si>
  <si>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</si>
  <si>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</si>
  <si>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</si>
  <si>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</si>
  <si>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</si>
  <si>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</si>
  <si>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</si>
  <si>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</si>
  <si>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</si>
  <si>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</si>
  <si>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</si>
  <si>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</si>
  <si>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</si>
  <si>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</si>
  <si>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</si>
  <si>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</si>
  <si>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</si>
  <si>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</si>
  <si>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</si>
  <si>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</si>
  <si>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</si>
  <si>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</si>
  <si>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</si>
  <si>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</si>
  <si>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</si>
  <si>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</si>
  <si>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</si>
  <si>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</si>
  <si>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</si>
  <si>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</si>
  <si>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</si>
  <si>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</si>
  <si>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</si>
  <si>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</si>
  <si>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</si>
  <si>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</si>
  <si>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</si>
  <si>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</si>
  <si>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</si>
  <si>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</si>
  <si>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</si>
  <si>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</si>
  <si>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</si>
  <si>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</si>
  <si>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</si>
  <si>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</si>
  <si>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</si>
  <si>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</si>
  <si>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</si>
  <si>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</si>
  <si>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</si>
  <si>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</si>
  <si>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</si>
  <si>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</si>
  <si>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</si>
  <si>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</si>
  <si>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</si>
  <si>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</si>
  <si>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</si>
  <si>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</si>
  <si>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</si>
  <si>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</si>
  <si>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</si>
  <si>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</si>
  <si>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</si>
  <si>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</si>
  <si>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</si>
  <si>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</si>
  <si>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</si>
  <si>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</si>
  <si>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</si>
  <si>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</si>
  <si>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</si>
  <si>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</si>
  <si>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</si>
  <si>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</si>
  <si>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</si>
  <si>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</si>
  <si>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</si>
  <si>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</si>
  <si>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</si>
  <si>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</si>
  <si>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</si>
  <si>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</si>
  <si>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</si>
  <si>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</si>
  <si>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</si>
  <si>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</si>
  <si>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</si>
  <si>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</si>
  <si>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</si>
  <si>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</si>
  <si>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</si>
  <si>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</si>
  <si>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</si>
  <si>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</si>
  <si>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</si>
  <si>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</si>
  <si>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</si>
  <si>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</si>
  <si>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</si>
  <si>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</si>
  <si>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</si>
  <si>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</si>
  <si>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</si>
  <si>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</si>
  <si>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</si>
  <si>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</si>
  <si>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</si>
  <si>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</si>
  <si>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</si>
  <si>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</si>
  <si>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</si>
  <si>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</si>
  <si>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</si>
  <si>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</si>
  <si>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</si>
  <si>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</si>
  <si>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</si>
  <si>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</si>
  <si>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</si>
  <si>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</si>
  <si>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</si>
  <si>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</si>
  <si>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</si>
  <si>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</si>
  <si>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</si>
  <si>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</si>
  <si>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</si>
  <si>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</si>
  <si>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</si>
  <si>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</si>
  <si>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</si>
  <si>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</si>
  <si>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</si>
  <si>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</si>
  <si>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</si>
  <si>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</si>
  <si>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</si>
  <si>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</si>
  <si>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</si>
  <si>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</si>
  <si>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</si>
  <si>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</si>
  <si>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</si>
  <si>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</si>
  <si>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</si>
  <si>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</si>
  <si>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</si>
  <si>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</si>
  <si>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</si>
  <si>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</si>
  <si>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</si>
  <si>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</si>
  <si>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</si>
  <si>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</si>
  <si>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</si>
  <si>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</si>
  <si>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</si>
  <si>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</si>
  <si>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</si>
  <si>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</si>
  <si>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</si>
  <si>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</si>
  <si>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</si>
  <si>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</si>
  <si>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</si>
  <si>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</si>
  <si>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</si>
  <si>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</si>
  <si>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</si>
  <si>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</si>
  <si>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</si>
  <si>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</si>
  <si>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</si>
  <si>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</si>
  <si>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</si>
  <si>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</si>
  <si>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</si>
  <si>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</si>
  <si>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</si>
  <si>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</si>
  <si>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</si>
  <si>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</si>
  <si>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</si>
  <si>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</si>
  <si>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</si>
  <si>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</si>
  <si>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</si>
  <si>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</si>
  <si>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</si>
  <si>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</si>
  <si>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</si>
  <si>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</si>
  <si>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</si>
  <si>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</si>
  <si>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</si>
  <si>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</si>
  <si>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</si>
  <si>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</si>
  <si>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</si>
  <si>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</si>
  <si>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</si>
  <si>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</si>
  <si>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</si>
  <si>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</si>
  <si>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</si>
  <si>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</si>
  <si>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</si>
  <si>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</si>
  <si>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</si>
  <si>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</si>
  <si>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</si>
  <si>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</si>
  <si>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</si>
  <si>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</si>
  <si>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</si>
  <si>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</si>
  <si>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</si>
  <si>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</si>
  <si>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</si>
  <si>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</si>
  <si>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</si>
  <si>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</si>
  <si>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</si>
  <si>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</si>
  <si>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</si>
  <si>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</si>
  <si>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</si>
  <si>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</si>
  <si>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</si>
  <si>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</si>
  <si>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</si>
  <si>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</si>
  <si>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</si>
  <si>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</si>
  <si>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</si>
  <si>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</si>
  <si>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</si>
  <si>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</si>
  <si>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</si>
  <si>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</si>
  <si>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</si>
  <si>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</si>
  <si>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</si>
  <si>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</si>
  <si>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</si>
  <si>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</si>
  <si>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</si>
  <si>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</si>
  <si>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</si>
  <si>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</si>
  <si>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</si>
  <si>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</si>
  <si>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</si>
  <si>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</si>
  <si>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</si>
  <si>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</si>
  <si>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</si>
  <si>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</si>
  <si>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</si>
  <si>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</si>
  <si>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</si>
  <si>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</si>
  <si>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</si>
  <si>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</si>
  <si>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</si>
  <si>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</si>
  <si>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</si>
  <si>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</si>
  <si>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</si>
  <si>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</si>
  <si>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</si>
  <si>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</si>
  <si>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</si>
  <si>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</si>
  <si>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</si>
  <si>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</si>
  <si>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</si>
  <si>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</si>
  <si>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</si>
  <si>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</si>
  <si>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</si>
  <si>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</si>
  <si>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</si>
  <si>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</si>
  <si>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</si>
  <si>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</si>
  <si>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</si>
  <si>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</si>
  <si>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</si>
  <si>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</si>
  <si>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</si>
  <si>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</si>
  <si>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</si>
  <si>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</si>
  <si>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</si>
  <si>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</si>
  <si>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</si>
  <si>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</si>
  <si>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</si>
  <si>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</si>
  <si>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</si>
  <si>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</si>
  <si>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</si>
  <si>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</si>
  <si>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</si>
  <si>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</si>
  <si>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</si>
  <si>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</si>
  <si>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</si>
  <si>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</si>
  <si>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</si>
  <si>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</si>
  <si>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</si>
  <si>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</si>
  <si>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</si>
  <si>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</si>
  <si>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</si>
  <si>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</si>
  <si>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</si>
  <si>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</si>
  <si>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</si>
  <si>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</si>
  <si>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</si>
  <si>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</si>
  <si>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</si>
  <si>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</si>
  <si>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</si>
  <si>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</si>
  <si>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</si>
  <si>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</si>
  <si>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</si>
  <si>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</si>
  <si>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</si>
  <si>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</si>
  <si>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</si>
  <si>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</si>
  <si>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</si>
  <si>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</si>
  <si>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</si>
  <si>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</si>
  <si>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</si>
  <si>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</si>
  <si>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</si>
  <si>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</si>
  <si>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</si>
  <si>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</si>
  <si>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</si>
  <si>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</si>
  <si>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</si>
  <si>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</si>
  <si>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</si>
  <si>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</si>
  <si>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</si>
  <si>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</si>
  <si>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</si>
  <si>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</si>
  <si>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</si>
  <si>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</si>
  <si>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</si>
  <si>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</si>
  <si>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</si>
  <si>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</si>
  <si>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</si>
  <si>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</si>
  <si>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</si>
  <si>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</si>
  <si>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</si>
  <si>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</si>
  <si>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</si>
  <si>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</si>
  <si>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</si>
  <si>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</si>
  <si>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</si>
  <si>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</si>
  <si>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</si>
  <si>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</si>
  <si>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</si>
  <si>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</si>
  <si>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</si>
  <si>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</si>
  <si>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</si>
  <si>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</si>
  <si>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</si>
  <si>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</si>
  <si>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</si>
  <si>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</si>
  <si>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</si>
  <si>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</si>
  <si>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</si>
  <si>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</si>
  <si>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</si>
  <si>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</si>
  <si>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</si>
  <si>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</si>
  <si>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</si>
  <si>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</si>
  <si>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</si>
  <si>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</si>
  <si>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</si>
  <si>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</si>
  <si>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</si>
  <si>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</si>
  <si>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</si>
  <si>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</si>
  <si>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</si>
  <si>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</si>
  <si>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</si>
  <si>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</si>
  <si>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</si>
  <si>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</si>
  <si>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</si>
  <si>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</si>
  <si>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</si>
  <si>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</si>
  <si>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</si>
  <si>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</si>
  <si>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</si>
  <si>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</si>
  <si>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</si>
  <si>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</si>
  <si>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</si>
  <si>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</si>
  <si>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</si>
  <si>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</si>
  <si>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</si>
  <si>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</si>
  <si>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</si>
  <si>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</si>
  <si>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</si>
  <si>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</si>
  <si>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</si>
  <si>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</si>
  <si>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</si>
  <si>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</si>
  <si>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</si>
  <si>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</si>
  <si>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</si>
  <si>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</si>
  <si>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</si>
  <si>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</si>
  <si>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</si>
  <si>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</si>
  <si>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</si>
  <si>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</si>
  <si>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</si>
  <si>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</si>
  <si>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</si>
  <si>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</si>
  <si>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</si>
  <si>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</si>
  <si>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</si>
  <si>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</si>
  <si>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</si>
  <si>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</si>
  <si>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</si>
  <si>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</si>
  <si>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</si>
  <si>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</si>
  <si>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</si>
  <si>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</si>
  <si>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</si>
  <si>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</si>
  <si>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</si>
  <si>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</si>
  <si>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</si>
  <si>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</si>
  <si>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</si>
  <si>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</si>
  <si>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</si>
  <si>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</si>
  <si>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</si>
  <si>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</si>
  <si>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</si>
  <si>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</si>
  <si>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</si>
  <si>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</si>
  <si>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</si>
  <si>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</si>
  <si>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</si>
  <si>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</si>
  <si>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</si>
  <si>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</si>
  <si>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</si>
  <si>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</si>
  <si>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</si>
  <si>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</si>
  <si>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</si>
  <si>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</si>
  <si>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</si>
  <si>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</si>
  <si>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</si>
  <si>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</si>
  <si>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</si>
  <si>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</si>
  <si>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</si>
  <si>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</si>
  <si>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</si>
  <si>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</si>
  <si>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</si>
  <si>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</si>
  <si>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</si>
  <si>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</si>
  <si>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</si>
  <si>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</si>
  <si>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</si>
  <si>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</si>
  <si>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</si>
  <si>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</si>
  <si>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</si>
  <si>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</si>
  <si>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</si>
  <si>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</si>
  <si>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</si>
  <si>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</si>
  <si>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</si>
  <si>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</si>
  <si>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</si>
  <si>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</si>
  <si>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</si>
  <si>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</si>
  <si>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</si>
  <si>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</si>
  <si>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</si>
  <si>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</si>
  <si>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</si>
  <si>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</si>
  <si>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</si>
  <si>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</si>
  <si>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</si>
  <si>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</si>
  <si>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</si>
  <si>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</si>
  <si>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</si>
  <si>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</si>
  <si>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</si>
  <si>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</si>
  <si>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</si>
  <si>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</si>
  <si>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</si>
  <si>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</si>
  <si>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</si>
  <si>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</si>
  <si>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</si>
  <si>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</si>
  <si>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</si>
  <si>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</si>
  <si>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</si>
  <si>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</si>
  <si>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</si>
  <si>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</si>
  <si>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</si>
  <si>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</si>
  <si>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</si>
  <si>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</si>
  <si>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</si>
  <si>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</si>
  <si>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</si>
  <si>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</si>
  <si>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</si>
  <si>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</si>
  <si>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</si>
  <si>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</si>
  <si>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</si>
  <si>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</si>
  <si>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</si>
  <si>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</si>
  <si>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</si>
  <si>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</si>
  <si>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</si>
  <si>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</si>
  <si>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</si>
  <si>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</si>
  <si>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</si>
  <si>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</si>
  <si>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</si>
  <si>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</si>
  <si>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</si>
  <si>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</si>
  <si>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</si>
  <si>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</si>
  <si>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</si>
  <si>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</si>
  <si>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</si>
  <si>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</si>
  <si>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</si>
  <si>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</si>
  <si>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</si>
  <si>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</si>
  <si>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</si>
  <si>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</si>
  <si>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</si>
  <si>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</si>
  <si>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</si>
  <si>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</si>
  <si>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</si>
  <si>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</si>
  <si>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</si>
  <si>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</si>
  <si>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</si>
  <si>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</si>
  <si>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</si>
  <si>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</si>
  <si>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</si>
  <si>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</si>
  <si>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</si>
  <si>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</si>
  <si>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</si>
  <si>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</si>
  <si>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</si>
  <si>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</si>
  <si>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</si>
  <si>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</si>
  <si>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</si>
  <si>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</si>
  <si>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</si>
  <si>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</si>
  <si>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</si>
  <si>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</si>
  <si>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</si>
  <si>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</si>
  <si>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</si>
  <si>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</si>
  <si>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</si>
  <si>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</si>
  <si>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</si>
  <si>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</si>
  <si>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</si>
  <si>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</si>
  <si>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</si>
  <si>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</si>
  <si>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</si>
  <si>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</si>
  <si>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</si>
  <si>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</si>
  <si>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</si>
  <si>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</si>
  <si>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</si>
  <si>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</si>
  <si>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</si>
  <si>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</si>
  <si>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</si>
  <si>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</si>
  <si>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</si>
  <si>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</si>
  <si>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</si>
  <si>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</si>
  <si>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</si>
  <si>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</si>
  <si>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</si>
  <si>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</si>
  <si>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</si>
  <si>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</si>
  <si>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</si>
  <si>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</si>
  <si>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</si>
  <si>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</si>
  <si>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</si>
  <si>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</si>
  <si>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</si>
  <si>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</si>
  <si>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</si>
  <si>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</si>
  <si>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</si>
  <si>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</si>
  <si>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</si>
  <si>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</si>
  <si>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</si>
  <si>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</si>
  <si>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</si>
  <si>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</si>
  <si>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</si>
  <si>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</si>
  <si>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</si>
  <si>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</si>
  <si>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</si>
  <si>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</si>
  <si>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</si>
  <si>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</si>
  <si>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</si>
  <si>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</si>
  <si>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</si>
  <si>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</si>
  <si>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</si>
  <si>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</si>
  <si>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</si>
  <si>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</si>
  <si>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</si>
  <si>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</si>
  <si>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</si>
  <si>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</si>
  <si>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</si>
  <si>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</si>
  <si>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</si>
  <si>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</si>
  <si>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</si>
  <si>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</si>
  <si>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</si>
  <si>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</si>
  <si>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</si>
  <si>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</si>
  <si>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</si>
  <si>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</si>
  <si>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</si>
  <si>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</si>
  <si>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</si>
  <si>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</si>
  <si>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</si>
  <si>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</si>
  <si>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</si>
  <si>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</si>
  <si>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</si>
  <si>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</si>
  <si>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</si>
  <si>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</si>
  <si>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</si>
  <si>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</si>
  <si>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</si>
  <si>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</si>
  <si>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</si>
  <si>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</si>
  <si>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</si>
  <si>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</si>
  <si>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</si>
  <si>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</si>
  <si>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</si>
  <si>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</si>
  <si>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</si>
  <si>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</si>
  <si>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</si>
  <si>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</si>
  <si>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</si>
  <si>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</si>
  <si>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</si>
  <si>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</si>
  <si>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</si>
  <si>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</si>
  <si>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</si>
  <si>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</si>
  <si>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</si>
  <si>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</si>
  <si>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</si>
  <si>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</si>
  <si>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</si>
  <si>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</si>
  <si>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</si>
  <si>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</si>
  <si>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</si>
  <si>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</si>
  <si>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</si>
  <si>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</si>
  <si>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</si>
  <si>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</si>
  <si>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</si>
  <si>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</si>
  <si>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</si>
  <si>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</si>
  <si>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</si>
  <si>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</si>
  <si>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</si>
  <si>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</si>
  <si>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</si>
  <si>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</si>
  <si>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</si>
  <si>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</si>
  <si>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</si>
  <si>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</si>
  <si>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</si>
  <si>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</si>
  <si>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</si>
  <si>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</si>
  <si>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</si>
  <si>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</si>
  <si>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</si>
  <si>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</si>
  <si>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</si>
  <si>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</si>
  <si>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</si>
  <si>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</si>
  <si>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</si>
  <si>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</si>
  <si>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</si>
  <si>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</si>
  <si>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</si>
  <si>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</si>
  <si>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</si>
  <si>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</si>
  <si>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</si>
  <si>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</si>
  <si>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</si>
  <si>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</si>
  <si>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</si>
  <si>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</si>
  <si>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</si>
  <si>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</si>
  <si>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</si>
  <si>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</si>
  <si>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</si>
  <si>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</si>
  <si>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</si>
  <si>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</si>
  <si>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</si>
  <si>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</si>
  <si>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</si>
  <si>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</si>
  <si>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</si>
  <si>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</si>
  <si>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</si>
  <si>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</si>
  <si>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</si>
  <si>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</si>
  <si>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</si>
  <si>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</si>
  <si>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</si>
  <si>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</si>
  <si>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</si>
  <si>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</si>
  <si>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</si>
  <si>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</si>
  <si>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</si>
  <si>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</si>
  <si>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</si>
  <si>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</si>
  <si>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</si>
  <si>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</si>
  <si>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</si>
  <si>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</si>
  <si>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</si>
  <si>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</si>
  <si>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</si>
  <si>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</si>
  <si>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</si>
  <si>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</si>
  <si>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</si>
  <si>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</si>
  <si>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</si>
  <si>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</si>
  <si>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</si>
  <si>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</si>
  <si>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</si>
  <si>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</si>
  <si>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</si>
  <si>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</si>
  <si>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</si>
  <si>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</si>
  <si>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</si>
  <si>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</si>
  <si>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</si>
  <si>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</si>
  <si>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</si>
  <si>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</si>
  <si>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</si>
  <si>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</si>
  <si>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</si>
  <si>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</si>
  <si>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</si>
  <si>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</si>
  <si>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</si>
  <si>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</si>
  <si>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</si>
  <si>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</si>
  <si>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</si>
  <si>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</si>
  <si>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</si>
  <si>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</si>
  <si>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</si>
  <si>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</si>
  <si>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</si>
  <si>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</si>
  <si>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</si>
  <si>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</si>
  <si>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</si>
  <si>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</si>
  <si>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</si>
  <si>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</si>
  <si>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</si>
  <si>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</si>
  <si>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</si>
  <si>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</si>
  <si>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</si>
  <si>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</si>
  <si>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</si>
  <si>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</si>
  <si>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</si>
  <si>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</si>
  <si>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</si>
  <si>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</si>
  <si>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</si>
  <si>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</si>
  <si>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</si>
  <si>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</si>
  <si>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</si>
  <si>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</si>
  <si>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</si>
  <si>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</si>
  <si>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</si>
  <si>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</si>
  <si>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</si>
  <si>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</si>
  <si>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</si>
  <si>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</si>
  <si>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</si>
  <si>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</si>
  <si>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</si>
  <si>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</si>
  <si>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</si>
  <si>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</si>
  <si>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</si>
  <si>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</si>
  <si>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</si>
  <si>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</si>
  <si>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</si>
  <si>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</si>
  <si>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</si>
  <si>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</si>
  <si>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</si>
  <si>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</si>
  <si>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</si>
  <si>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</si>
  <si>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</si>
  <si>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</si>
  <si>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</si>
  <si>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</si>
  <si>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</si>
  <si>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</si>
  <si>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</si>
  <si>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</si>
  <si>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</si>
  <si>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</si>
  <si>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</si>
  <si>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</si>
  <si>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</si>
  <si>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</si>
  <si>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</si>
  <si>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</si>
  <si>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</si>
  <si>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</si>
  <si>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</si>
  <si>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</si>
  <si>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</si>
  <si>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</si>
  <si>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</si>
  <si>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</si>
  <si>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</si>
  <si>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</si>
  <si>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</si>
  <si>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</si>
  <si>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</si>
  <si>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</si>
  <si>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</si>
  <si>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</si>
  <si>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</si>
  <si>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</si>
  <si>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</si>
  <si>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</si>
  <si>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</si>
  <si>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</si>
  <si>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</si>
  <si>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</si>
  <si>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</si>
  <si>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</si>
  <si>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</si>
  <si>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</si>
  <si>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</si>
  <si>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</si>
  <si>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</si>
  <si>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</si>
  <si>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</si>
  <si>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</si>
  <si>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</si>
  <si>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</si>
  <si>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</si>
  <si>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</si>
  <si>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</si>
  <si>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</si>
  <si>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</si>
  <si>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</si>
  <si>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</si>
  <si>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</si>
  <si>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</si>
  <si>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</si>
  <si>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</si>
  <si>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</si>
  <si>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</si>
  <si>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</si>
  <si>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</si>
  <si>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</si>
  <si>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</si>
  <si>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</si>
  <si>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</si>
  <si>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</si>
  <si>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</si>
  <si>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</si>
  <si>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</si>
  <si>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</si>
  <si>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</si>
  <si>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</si>
  <si>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</si>
  <si>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</si>
  <si>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</si>
  <si>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</si>
  <si>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</si>
  <si>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</si>
  <si>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</si>
  <si>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</si>
  <si>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</si>
  <si>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</si>
  <si>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</si>
  <si>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</si>
  <si>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</si>
  <si>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</si>
  <si>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</si>
  <si>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</si>
  <si>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</si>
  <si>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</si>
  <si>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</si>
  <si>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</si>
  <si>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</si>
  <si>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</si>
  <si>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</si>
  <si>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</si>
  <si>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</si>
  <si>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</si>
  <si>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</si>
  <si>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</si>
  <si>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</si>
  <si>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</si>
  <si>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</si>
  <si>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</si>
  <si>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</si>
  <si>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</si>
  <si>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</si>
  <si>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</si>
  <si>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</si>
  <si>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</si>
  <si>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</si>
  <si>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</si>
  <si>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</si>
  <si>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</si>
  <si>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</si>
  <si>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</si>
  <si>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</si>
  <si>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</si>
  <si>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</si>
  <si>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</si>
  <si>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</si>
  <si>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</si>
  <si>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</si>
  <si>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</si>
  <si>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</si>
  <si>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</si>
  <si>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</si>
  <si>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</si>
  <si>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</si>
  <si>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</si>
  <si>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</si>
  <si>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</si>
  <si>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</si>
  <si>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</si>
  <si>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</si>
  <si>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</si>
  <si>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</si>
  <si>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</si>
  <si>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</si>
  <si>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</si>
  <si>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</si>
  <si>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</si>
  <si>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</si>
  <si>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</si>
  <si>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</si>
  <si>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</si>
  <si>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</si>
  <si>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</si>
  <si>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</si>
  <si>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</si>
  <si>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</si>
  <si>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</si>
  <si>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</si>
  <si>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</si>
  <si>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</si>
  <si>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</si>
  <si>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</si>
  <si>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</si>
  <si>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</si>
  <si>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</si>
  <si>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</si>
  <si>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</si>
  <si>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</si>
  <si>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</si>
  <si>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</si>
  <si>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</si>
  <si>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</si>
  <si>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</si>
  <si>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</si>
  <si>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</si>
  <si>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</si>
  <si>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</si>
  <si>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</si>
  <si>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</si>
  <si>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</si>
  <si>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</si>
  <si>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</si>
  <si>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</si>
  <si>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</si>
  <si>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</si>
  <si>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</si>
  <si>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</si>
  <si>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</si>
  <si>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</si>
  <si>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</si>
  <si>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</si>
  <si>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</si>
  <si>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</si>
  <si>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</si>
  <si>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</si>
  <si>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</si>
  <si>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</si>
  <si>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</si>
  <si>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</si>
  <si>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</si>
  <si>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</si>
  <si>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</si>
  <si>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</si>
  <si>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</si>
  <si>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</si>
  <si>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</si>
  <si>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</si>
  <si>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</si>
  <si>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</si>
  <si>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</si>
  <si>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</si>
  <si>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</si>
  <si>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</si>
  <si>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</si>
  <si>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</si>
  <si>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</si>
  <si>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</si>
  <si>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</si>
  <si>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</si>
  <si>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</si>
  <si>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</si>
  <si>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</si>
  <si>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</si>
  <si>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</si>
  <si>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</si>
  <si>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</si>
  <si>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</si>
  <si>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</si>
  <si>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</si>
  <si>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</si>
  <si>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</si>
  <si>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</si>
  <si>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</si>
  <si>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</si>
  <si>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</si>
  <si>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</si>
  <si>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</si>
  <si>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</si>
  <si>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</si>
  <si>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</si>
  <si>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</si>
  <si>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</si>
  <si>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</si>
  <si>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</si>
  <si>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</si>
  <si>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</si>
  <si>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</si>
  <si>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</si>
  <si>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</si>
  <si>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</si>
  <si>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</si>
  <si>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</si>
  <si>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</si>
  <si>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</si>
  <si>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</si>
  <si>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</si>
  <si>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</si>
  <si>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</si>
  <si>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</si>
  <si>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</si>
  <si>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</si>
  <si>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</si>
  <si>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</si>
  <si>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</si>
  <si>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</si>
  <si>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</si>
  <si>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</si>
  <si>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</si>
  <si>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</si>
  <si>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</si>
  <si>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</si>
  <si>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</si>
  <si>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</si>
  <si>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</si>
  <si>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</si>
  <si>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</si>
  <si>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</si>
  <si>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</si>
  <si>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</si>
  <si>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</si>
  <si>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</si>
  <si>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</si>
  <si>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</si>
  <si>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</si>
  <si>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</si>
  <si>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</si>
  <si>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</si>
  <si>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</si>
  <si>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</si>
  <si>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</si>
  <si>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</si>
  <si>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</si>
  <si>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</si>
  <si>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</si>
  <si>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</si>
  <si>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</si>
  <si>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</si>
  <si>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</si>
  <si>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</si>
  <si>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</si>
  <si>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</si>
  <si>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</si>
  <si>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</si>
  <si>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</si>
  <si>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</si>
  <si>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</si>
  <si>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</si>
  <si>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</si>
  <si>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</si>
  <si>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</si>
  <si>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</si>
  <si>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</si>
  <si>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</si>
  <si>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</si>
  <si>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</si>
  <si>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</si>
  <si>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</si>
  <si>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</si>
  <si>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</si>
  <si>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</si>
  <si>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</si>
  <si>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</si>
  <si>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</si>
  <si>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</si>
  <si>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</si>
  <si>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</si>
  <si>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</si>
  <si>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</si>
  <si>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</si>
  <si>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</si>
  <si>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</si>
  <si>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</si>
  <si>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</si>
  <si>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</si>
  <si>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</si>
  <si>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</si>
  <si>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</si>
  <si>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</si>
  <si>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</si>
  <si>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</si>
  <si>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</si>
  <si>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</si>
  <si>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</si>
  <si>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</si>
  <si>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</si>
  <si>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</si>
  <si>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</si>
  <si>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</si>
  <si>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</si>
  <si>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</si>
  <si>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</si>
  <si>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</si>
  <si>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</si>
  <si>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</si>
  <si>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</si>
  <si>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</si>
  <si>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</si>
  <si>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</si>
  <si>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</si>
  <si>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</si>
  <si>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</si>
  <si>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</si>
  <si>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</si>
  <si>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</si>
  <si>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</si>
  <si>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</si>
  <si>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</si>
  <si>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</si>
  <si>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</si>
  <si>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</si>
  <si>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</si>
  <si>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</si>
  <si>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</si>
  <si>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</si>
  <si>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</si>
  <si>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</si>
  <si>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</si>
  <si>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</si>
  <si>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</si>
  <si>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</si>
  <si>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</si>
  <si>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</si>
  <si>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</si>
  <si>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</si>
  <si>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</si>
  <si>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</si>
  <si>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</si>
  <si>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</si>
  <si>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</si>
  <si>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</si>
  <si>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</si>
  <si>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</si>
  <si>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</si>
  <si>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</si>
  <si>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</si>
  <si>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</si>
  <si>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</si>
  <si>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</si>
  <si>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</si>
  <si>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</si>
  <si>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</si>
  <si>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</si>
  <si>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</si>
  <si>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</si>
  <si>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</si>
  <si>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</si>
  <si>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</si>
  <si>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</si>
  <si>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</si>
  <si>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</si>
  <si>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</si>
  <si>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</si>
  <si>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</si>
  <si>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</si>
  <si>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</si>
  <si>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</si>
  <si>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</si>
  <si>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</si>
  <si>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</si>
  <si>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</si>
  <si>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</si>
  <si>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</si>
  <si>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</si>
  <si>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</si>
  <si>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</si>
  <si>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</si>
  <si>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</si>
  <si>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</si>
  <si>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</si>
  <si>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</si>
  <si>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</si>
  <si>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</si>
  <si>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</si>
  <si>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</si>
  <si>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</si>
  <si>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</si>
  <si>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</si>
  <si>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</si>
  <si>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</si>
  <si>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</si>
  <si>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</si>
  <si>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</si>
  <si>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</si>
  <si>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</si>
  <si>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</si>
  <si>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</si>
  <si>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</si>
  <si>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</si>
  <si>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</si>
  <si>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</si>
  <si>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</si>
  <si>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</si>
  <si>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</si>
  <si>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</si>
  <si>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</si>
  <si>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</si>
  <si>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</si>
  <si>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</si>
  <si>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</si>
  <si>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</si>
  <si>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</si>
  <si>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</si>
  <si>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</si>
  <si>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</si>
  <si>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</si>
  <si>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</si>
  <si>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</si>
  <si>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</si>
  <si>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</si>
  <si>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</si>
  <si>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</si>
  <si>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</si>
  <si>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</si>
  <si>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</si>
  <si>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</si>
  <si>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</si>
  <si>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</si>
  <si>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</si>
  <si>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</si>
  <si>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</si>
  <si>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</si>
  <si>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</si>
  <si>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</si>
  <si>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</si>
  <si>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</si>
  <si>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</si>
  <si>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</si>
  <si>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</si>
  <si>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</si>
  <si>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</si>
  <si>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</si>
  <si>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</si>
  <si>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</si>
  <si>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</si>
  <si>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</si>
  <si>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</si>
  <si>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</si>
  <si>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</si>
  <si>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</si>
  <si>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</si>
  <si>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</si>
  <si>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</si>
  <si>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</si>
  <si>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</si>
  <si>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</si>
  <si>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</si>
  <si>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</si>
  <si>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</si>
  <si>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</si>
  <si>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</si>
  <si>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</si>
  <si>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</si>
  <si>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</si>
  <si>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</si>
  <si>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</si>
  <si>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</si>
  <si>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</si>
  <si>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</si>
  <si>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</si>
  <si>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</si>
  <si>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</si>
  <si>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</si>
  <si>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</si>
  <si>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</si>
  <si>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</si>
  <si>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</si>
  <si>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</si>
  <si>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</si>
  <si>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</si>
  <si>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</si>
  <si>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</si>
  <si>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</si>
  <si>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</si>
  <si>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</si>
  <si>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</si>
  <si>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</si>
  <si>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</si>
  <si>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</si>
  <si>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</si>
  <si>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</si>
  <si>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</si>
  <si>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</si>
  <si>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</si>
  <si>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</si>
  <si>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</si>
  <si>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</si>
  <si>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</si>
  <si>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</si>
  <si>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</si>
  <si>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</si>
  <si>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</si>
  <si>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</si>
  <si>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</si>
  <si>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</si>
  <si>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</si>
  <si>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</si>
  <si>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</si>
  <si>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</si>
  <si>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</si>
  <si>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</si>
  <si>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</si>
  <si>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</si>
  <si>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</si>
  <si>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</si>
  <si>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</si>
  <si>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</si>
  <si>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</si>
  <si>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</si>
  <si>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</si>
  <si>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</si>
  <si>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</si>
  <si>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</si>
  <si>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</si>
  <si>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</si>
  <si>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</si>
  <si>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</si>
  <si>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</si>
  <si>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</si>
  <si>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</si>
  <si>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</si>
  <si>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</si>
  <si>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</si>
  <si>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</si>
  <si>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</si>
  <si>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</si>
  <si>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</si>
  <si>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</si>
  <si>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</si>
  <si>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</si>
  <si>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</si>
  <si>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</si>
  <si>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</si>
  <si>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</si>
  <si>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</si>
  <si>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</si>
  <si>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</si>
  <si>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</si>
  <si>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</si>
  <si>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</si>
  <si>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</si>
  <si>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</si>
  <si>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</si>
  <si>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</si>
  <si>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</si>
  <si>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</si>
  <si>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</si>
  <si>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</si>
  <si>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</si>
  <si>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</si>
  <si>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</si>
  <si>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</si>
  <si>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</si>
  <si>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</si>
  <si>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</si>
  <si>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</si>
  <si>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</si>
  <si>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</si>
  <si>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</si>
  <si>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</si>
  <si>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</si>
  <si>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</si>
  <si>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</si>
  <si>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</si>
  <si>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</si>
  <si>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</si>
  <si>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</si>
  <si>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</si>
  <si>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</si>
  <si>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</si>
  <si>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</si>
  <si>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</si>
  <si>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</si>
  <si>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</si>
  <si>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</si>
  <si>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</si>
  <si>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</si>
  <si>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</si>
  <si>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</si>
  <si>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</si>
  <si>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</si>
  <si>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</si>
  <si>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</si>
  <si>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</si>
  <si>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</si>
  <si>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</si>
  <si>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</si>
  <si>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</si>
  <si>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</si>
  <si>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</si>
  <si>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</si>
  <si>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</si>
  <si>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</si>
  <si>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</si>
  <si>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</si>
  <si>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</si>
  <si>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</si>
  <si>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</si>
  <si>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</si>
  <si>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</si>
  <si>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</si>
  <si>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</si>
  <si>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</si>
  <si>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</si>
  <si>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</si>
  <si>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</si>
  <si>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</si>
  <si>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</si>
  <si>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</si>
  <si>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</si>
  <si>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</si>
  <si>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</si>
  <si>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</si>
  <si>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</si>
  <si>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</si>
  <si>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</si>
  <si>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</si>
  <si>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</si>
  <si>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</si>
  <si>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</si>
  <si>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</si>
  <si>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</si>
  <si>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</si>
  <si>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</si>
  <si>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</si>
  <si>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</si>
  <si>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</si>
  <si>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</si>
  <si>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</si>
  <si>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</si>
  <si>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</si>
  <si>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</si>
  <si>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</si>
  <si>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</si>
  <si>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</si>
  <si>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</si>
  <si>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</si>
  <si>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</si>
  <si>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</si>
  <si>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</si>
  <si>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</si>
  <si>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</si>
  <si>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</si>
  <si>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</si>
  <si>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</si>
  <si>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</si>
  <si>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</si>
  <si>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</si>
  <si>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</si>
  <si>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</si>
  <si>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</si>
  <si>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</si>
  <si>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</si>
  <si>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</si>
  <si>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</si>
  <si>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</si>
  <si>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</si>
  <si>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</si>
  <si>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</si>
  <si>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</si>
  <si>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</si>
  <si>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</si>
  <si>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</si>
  <si>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</si>
  <si>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</si>
  <si>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</si>
  <si>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</si>
  <si>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</si>
  <si>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</si>
  <si>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</si>
  <si>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</si>
  <si>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</si>
  <si>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</si>
  <si>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</si>
  <si>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</si>
  <si>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</si>
  <si>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</si>
  <si>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</si>
  <si>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</si>
  <si>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</si>
  <si>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</si>
  <si>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</si>
  <si>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</si>
  <si>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</si>
  <si>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</si>
  <si>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</si>
  <si>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</si>
  <si>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</si>
  <si>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</si>
  <si>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</si>
  <si>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</si>
  <si>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</si>
  <si>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</si>
  <si>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</si>
  <si>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</si>
  <si>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</si>
  <si>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</si>
  <si>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</si>
  <si>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</si>
  <si>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</si>
  <si>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</si>
  <si>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</si>
  <si>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</si>
  <si>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</si>
  <si>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</si>
  <si>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</si>
  <si>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</si>
  <si>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</si>
  <si>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</si>
  <si>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</si>
  <si>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</si>
  <si>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</si>
  <si>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</si>
  <si>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</si>
  <si>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</si>
  <si>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</si>
  <si>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</si>
  <si>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</si>
  <si>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</si>
  <si>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</si>
  <si>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</si>
  <si>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</si>
  <si>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</si>
  <si>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</si>
  <si>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</si>
  <si>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</si>
  <si>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</si>
  <si>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</si>
  <si>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</si>
  <si>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</si>
  <si>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</si>
  <si>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</si>
  <si>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</si>
  <si>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</si>
  <si>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</si>
  <si>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</si>
  <si>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</si>
  <si>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</si>
  <si>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</si>
  <si>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</si>
  <si>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</si>
  <si>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</si>
  <si>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</si>
  <si>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</si>
  <si>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</si>
  <si>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</si>
  <si>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</si>
  <si>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</si>
  <si>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</si>
  <si>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</si>
  <si>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</si>
  <si>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</si>
  <si>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</si>
  <si>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</si>
  <si>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</si>
  <si>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</si>
  <si>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</si>
  <si>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</si>
  <si>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</si>
  <si>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</si>
  <si>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</si>
  <si>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</si>
  <si>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</si>
  <si>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</si>
  <si>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</si>
  <si>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</si>
  <si>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</si>
  <si>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</si>
  <si>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</si>
  <si>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</si>
  <si>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</si>
  <si>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</si>
  <si>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</si>
  <si>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</si>
  <si>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</si>
  <si>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</si>
  <si>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</si>
  <si>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</si>
  <si>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</si>
  <si>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</si>
  <si>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</si>
  <si>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</si>
  <si>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</si>
  <si>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</si>
  <si>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</si>
  <si>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</si>
  <si>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</si>
  <si>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</si>
  <si>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</si>
  <si>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</si>
  <si>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</si>
  <si>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</si>
  <si>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</si>
  <si>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</si>
  <si>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</si>
  <si>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</si>
  <si>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</si>
  <si>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</si>
  <si>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</si>
  <si>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</si>
  <si>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</si>
  <si>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</si>
  <si>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</si>
  <si>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</si>
  <si>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</si>
  <si>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</si>
  <si>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</si>
  <si>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</si>
  <si>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</si>
  <si>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</si>
  <si>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</si>
  <si>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</si>
  <si>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</si>
  <si>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</si>
  <si>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</si>
  <si>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</si>
  <si>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</si>
  <si>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</si>
  <si>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</si>
  <si>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</si>
  <si>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</si>
  <si>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</si>
  <si>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</si>
  <si>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</si>
  <si>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</si>
  <si>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</si>
  <si>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</si>
  <si>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</si>
  <si>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</si>
  <si>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</si>
  <si>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</si>
  <si>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</si>
  <si>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</si>
  <si>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</si>
  <si>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</si>
  <si>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</si>
  <si>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</si>
  <si>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</si>
  <si>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</si>
  <si>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</si>
  <si>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</si>
  <si>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</si>
  <si>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</si>
  <si>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</si>
  <si>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</si>
  <si>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</si>
  <si>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</si>
  <si>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</si>
  <si>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</si>
  <si>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</si>
  <si>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</si>
  <si>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</si>
  <si>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</si>
  <si>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</si>
  <si>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</si>
  <si>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</si>
  <si>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</si>
  <si>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</si>
  <si>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</si>
  <si>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</si>
  <si>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</si>
  <si>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</si>
  <si>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</si>
  <si>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</si>
  <si>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</si>
  <si>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</si>
  <si>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</si>
  <si>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</si>
  <si>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</si>
  <si>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</si>
  <si>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</si>
  <si>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</si>
  <si>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</si>
  <si>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</si>
  <si>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</si>
  <si>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</si>
  <si>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</si>
  <si>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</si>
  <si>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</si>
  <si>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</si>
  <si>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</si>
  <si>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</si>
  <si>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</si>
  <si>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</si>
  <si>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</si>
  <si>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</si>
  <si>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</si>
  <si>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</si>
  <si>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</si>
  <si>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</si>
  <si>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</si>
  <si>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</si>
  <si>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</si>
  <si>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</si>
  <si>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</si>
  <si>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</si>
  <si>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</si>
  <si>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</si>
  <si>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</si>
  <si>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</si>
  <si>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</si>
  <si>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</si>
  <si>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</si>
  <si>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</si>
  <si>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</si>
  <si>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</si>
  <si>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</si>
  <si>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</si>
  <si>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</si>
  <si>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</si>
  <si>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</si>
  <si>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</si>
  <si>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</si>
  <si>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</si>
  <si>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</si>
  <si>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</si>
  <si>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</si>
  <si>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</si>
  <si>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</si>
  <si>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</si>
  <si>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</si>
  <si>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</si>
  <si>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</si>
  <si>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</si>
  <si>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</si>
  <si>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</si>
  <si>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</si>
  <si>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</si>
  <si>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</si>
  <si>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</si>
  <si>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</si>
  <si>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</si>
  <si>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</si>
  <si>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</si>
  <si>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</si>
  <si>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</si>
  <si>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</si>
  <si>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</si>
  <si>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</si>
  <si>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</si>
  <si>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</si>
  <si>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</si>
  <si>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</si>
  <si>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</si>
  <si>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</si>
  <si>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</si>
  <si>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</si>
  <si>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</si>
  <si>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</si>
  <si>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</si>
  <si>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</si>
  <si>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</si>
  <si>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</si>
  <si>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</si>
  <si>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</si>
  <si>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</si>
  <si>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</si>
  <si>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</si>
  <si>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</si>
  <si>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</si>
  <si>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</si>
  <si>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</si>
  <si>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</si>
  <si>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</si>
  <si>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</si>
  <si>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</si>
  <si>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</si>
  <si>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</si>
  <si>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</si>
  <si>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</si>
  <si>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</si>
  <si>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</si>
  <si>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</si>
  <si>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</si>
  <si>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</si>
  <si>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</si>
  <si>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</si>
  <si>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</si>
  <si>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</si>
  <si>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</si>
  <si>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</si>
  <si>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</si>
  <si>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</si>
  <si>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</si>
  <si>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</si>
  <si>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</si>
  <si>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</si>
  <si>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</si>
  <si>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</si>
  <si>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</si>
  <si>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</si>
  <si>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</si>
  <si>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</si>
  <si>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</si>
  <si>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</si>
  <si>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</si>
  <si>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</si>
  <si>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</si>
  <si>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</si>
  <si>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</si>
  <si>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</si>
  <si>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</si>
  <si>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</si>
  <si>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</si>
  <si>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</si>
  <si>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</si>
  <si>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</si>
  <si>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</si>
  <si>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</si>
  <si>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</si>
  <si>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</si>
  <si>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</si>
  <si>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</si>
  <si>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</si>
  <si>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</si>
  <si>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</si>
  <si>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</si>
  <si>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</si>
  <si>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</si>
  <si>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</si>
  <si>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</si>
  <si>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</si>
  <si>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</si>
  <si>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</si>
  <si>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</si>
  <si>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</si>
  <si>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</si>
  <si>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</si>
  <si>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</si>
  <si>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</si>
  <si>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</si>
  <si>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</si>
  <si>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</si>
  <si>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</si>
  <si>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</si>
  <si>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</si>
  <si>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</si>
  <si>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</si>
  <si>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</si>
  <si>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</si>
  <si>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</si>
  <si>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</si>
  <si>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</si>
  <si>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</si>
  <si>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</si>
  <si>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</si>
  <si>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</si>
  <si>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</si>
  <si>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</si>
  <si>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</si>
  <si>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</si>
  <si>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</si>
  <si>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</si>
  <si>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</si>
  <si>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</si>
  <si>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</si>
  <si>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</si>
  <si>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</si>
  <si>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</si>
  <si>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</si>
  <si>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</si>
  <si>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</si>
  <si>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</si>
  <si>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</si>
  <si>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</si>
  <si>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</si>
  <si>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</si>
  <si>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</si>
  <si>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</si>
  <si>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</si>
  <si>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</si>
  <si>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</si>
  <si>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</si>
  <si>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</si>
  <si>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</si>
  <si>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</si>
  <si>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</si>
  <si>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</si>
  <si>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</si>
  <si>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</si>
  <si>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</si>
  <si>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</si>
  <si>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</si>
  <si>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</si>
  <si>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</si>
  <si>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</si>
  <si>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</si>
  <si>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</si>
  <si>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</si>
  <si>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</si>
  <si>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</si>
  <si>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</si>
  <si>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</si>
  <si>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</si>
  <si>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</si>
  <si>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</si>
  <si>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</si>
  <si>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</si>
  <si>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</si>
  <si>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</si>
  <si>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</si>
  <si>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</si>
  <si>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</si>
  <si>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</si>
  <si>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</si>
  <si>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</si>
  <si>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</si>
  <si>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</si>
  <si>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</si>
  <si>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</si>
  <si>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</si>
  <si>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</si>
  <si>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</si>
  <si>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</si>
  <si>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</si>
  <si>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</si>
  <si>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</si>
  <si>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</si>
  <si>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</si>
  <si>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</si>
  <si>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</si>
  <si>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</si>
  <si>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</si>
  <si>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</si>
  <si>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</si>
  <si>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</si>
  <si>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</si>
  <si>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</si>
  <si>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</si>
  <si>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</si>
  <si>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</si>
  <si>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</si>
  <si>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</si>
  <si>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</si>
  <si>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</si>
  <si>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</si>
  <si>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</si>
  <si>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</si>
  <si>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</si>
  <si>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</si>
  <si>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</si>
  <si>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</si>
  <si>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</si>
  <si>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</si>
  <si>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</si>
  <si>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</si>
  <si>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</si>
  <si>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</si>
  <si>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</si>
  <si>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</si>
  <si>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</si>
  <si>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</si>
  <si>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</si>
  <si>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</si>
  <si>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</si>
  <si>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</si>
  <si>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</si>
  <si>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</si>
  <si>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</si>
  <si>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</si>
  <si>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</si>
  <si>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</si>
  <si>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</si>
  <si>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</si>
  <si>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</si>
  <si>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</si>
  <si>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</si>
  <si>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</si>
  <si>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</si>
  <si>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</si>
  <si>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</si>
  <si>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</si>
  <si>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</si>
  <si>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</si>
  <si>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</si>
  <si>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</si>
  <si>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</si>
  <si>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</si>
  <si>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</si>
  <si>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</si>
  <si>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</si>
  <si>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</si>
  <si>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</si>
  <si>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</si>
  <si>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</si>
  <si>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</si>
  <si>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</si>
  <si>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</si>
  <si>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</si>
  <si>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</si>
  <si>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</si>
  <si>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</si>
  <si>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</si>
  <si>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</si>
  <si>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</si>
  <si>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</si>
  <si>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</si>
  <si>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</si>
  <si>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</si>
  <si>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</si>
  <si>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</si>
  <si>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</si>
  <si>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</si>
  <si>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</si>
  <si>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</si>
  <si>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</si>
  <si>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</si>
  <si>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</si>
  <si>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</si>
  <si>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</si>
  <si>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</si>
  <si>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</si>
  <si>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</si>
  <si>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</si>
  <si>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</si>
  <si>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</si>
  <si>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</si>
  <si>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</si>
  <si>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</si>
  <si>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</si>
  <si>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</si>
  <si>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</si>
  <si>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</si>
  <si>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</si>
  <si>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</si>
  <si>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</si>
  <si>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</si>
  <si>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</si>
  <si>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</si>
  <si>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</si>
  <si>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</si>
  <si>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</si>
  <si>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</si>
  <si>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</si>
  <si>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</si>
  <si>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</si>
  <si>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</si>
  <si>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</si>
  <si>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</si>
  <si>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</si>
  <si>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</si>
  <si>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</si>
  <si>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</si>
  <si>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</si>
  <si>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</si>
  <si>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</si>
  <si>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</si>
  <si>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</si>
  <si>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</si>
  <si>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</si>
  <si>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</si>
  <si>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</si>
  <si>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</si>
  <si>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</si>
  <si>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</si>
  <si>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</si>
  <si>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</si>
  <si>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</si>
  <si>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</si>
  <si>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</si>
  <si>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</si>
  <si>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</si>
  <si>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</si>
  <si>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</si>
  <si>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</si>
  <si>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</si>
  <si>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</si>
  <si>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</si>
  <si>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</si>
  <si>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</si>
  <si>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</si>
  <si>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</si>
  <si>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</si>
  <si>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</si>
  <si>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</si>
  <si>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</si>
  <si>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</si>
  <si>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</si>
  <si>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</si>
  <si>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</si>
  <si>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</si>
  <si>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</si>
  <si>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</si>
  <si>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</si>
  <si>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</si>
  <si>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</si>
  <si>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</si>
  <si>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</si>
  <si>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</si>
  <si>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</si>
  <si>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</si>
  <si>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</si>
  <si>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</si>
  <si>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</si>
  <si>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</si>
  <si>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</si>
  <si>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</si>
  <si>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</si>
  <si>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</si>
  <si>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</si>
  <si>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</si>
  <si>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</si>
  <si>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</si>
  <si>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</si>
  <si>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</si>
  <si>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</si>
  <si>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</si>
  <si>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</si>
  <si>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</si>
  <si>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</si>
  <si>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</si>
  <si>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</si>
  <si>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</si>
  <si>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</si>
  <si>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</si>
  <si>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</si>
  <si>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</si>
  <si>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</si>
  <si>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</si>
  <si>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</si>
  <si>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</si>
  <si>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</si>
  <si>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</si>
  <si>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</si>
  <si>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</si>
  <si>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</si>
  <si>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</si>
  <si>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</si>
  <si>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</si>
  <si>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</si>
  <si>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</si>
  <si>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</si>
  <si>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</si>
  <si>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</si>
  <si>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</si>
  <si>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</si>
  <si>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</si>
  <si>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</si>
  <si>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</si>
  <si>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</si>
  <si>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</si>
  <si>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</si>
  <si>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</si>
  <si>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</si>
  <si>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</si>
  <si>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</si>
  <si>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</si>
  <si>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</si>
  <si>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</si>
  <si>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</si>
  <si>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</si>
  <si>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</si>
  <si>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</si>
  <si>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</si>
  <si>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</si>
  <si>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</si>
  <si>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</si>
  <si>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</si>
  <si>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</si>
  <si>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</si>
  <si>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</si>
  <si>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</si>
  <si>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</si>
  <si>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</si>
  <si>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</si>
  <si>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</si>
  <si>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</si>
  <si>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</si>
  <si>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</si>
  <si>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</si>
  <si>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</si>
  <si>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</si>
  <si>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</si>
  <si>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</si>
  <si>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</si>
  <si>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</si>
  <si>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</si>
  <si>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</si>
  <si>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</si>
  <si>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</si>
  <si>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</si>
  <si>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</si>
  <si>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</si>
  <si>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</si>
  <si>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</si>
  <si>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</si>
  <si>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</si>
  <si>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</si>
  <si>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</si>
  <si>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</si>
  <si>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</si>
  <si>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</si>
  <si>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</si>
  <si>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</si>
  <si>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</si>
  <si>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</si>
  <si>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</si>
  <si>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</si>
  <si>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</si>
  <si>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</si>
  <si>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</si>
  <si>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</si>
  <si>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</si>
  <si>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</si>
  <si>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</si>
  <si>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</si>
  <si>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</si>
  <si>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</si>
  <si>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</si>
  <si>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</si>
  <si>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</si>
  <si>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</si>
  <si>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</si>
  <si>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</si>
  <si>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</si>
  <si>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</si>
  <si>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</si>
  <si>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</si>
  <si>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</si>
  <si>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</si>
  <si>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</si>
  <si>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</si>
  <si>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</si>
  <si>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</si>
  <si>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</si>
  <si>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</si>
  <si>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</si>
  <si>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</si>
  <si>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</si>
  <si>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</si>
  <si>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</si>
  <si>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</si>
  <si>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</si>
  <si>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</si>
  <si>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</si>
  <si>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</si>
  <si>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</si>
  <si>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</si>
  <si>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</si>
  <si>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</si>
  <si>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</si>
  <si>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</si>
  <si>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</si>
  <si>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</si>
  <si>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</si>
  <si>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</si>
  <si>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</si>
  <si>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</si>
  <si>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</si>
  <si>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</si>
  <si>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</si>
  <si>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</si>
  <si>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</si>
  <si>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</si>
  <si>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</si>
  <si>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</si>
  <si>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</si>
  <si>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</si>
  <si>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</si>
  <si>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</si>
  <si>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</si>
  <si>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</si>
  <si>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</si>
  <si>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</si>
  <si>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</si>
  <si>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</si>
  <si>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</si>
  <si>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</si>
  <si>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</si>
  <si>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</si>
  <si>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</si>
  <si>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</si>
  <si>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</si>
  <si>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</si>
  <si>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</si>
  <si>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</si>
  <si>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</si>
  <si>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</si>
  <si>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</si>
  <si>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</si>
  <si>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</si>
  <si>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</si>
  <si>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</si>
  <si>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</si>
  <si>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</si>
  <si>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</si>
  <si>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</si>
  <si>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</si>
  <si>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</si>
  <si>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</si>
  <si>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</si>
  <si>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</si>
  <si>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</si>
  <si>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</si>
  <si>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</si>
  <si>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</si>
  <si>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</si>
  <si>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</si>
  <si>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</si>
  <si>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</si>
  <si>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</si>
  <si>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</si>
  <si>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</si>
  <si>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</si>
  <si>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</si>
  <si>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</si>
  <si>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</si>
  <si>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</si>
  <si>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</si>
  <si>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</si>
  <si>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</si>
  <si>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</si>
  <si>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</si>
  <si>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</si>
  <si>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</si>
  <si>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</si>
  <si>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</si>
  <si>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</si>
  <si>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</si>
  <si>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</si>
  <si>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</si>
  <si>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</si>
  <si>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</si>
  <si>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</si>
  <si>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</si>
  <si>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</si>
  <si>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</si>
  <si>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</si>
  <si>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</si>
  <si>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</si>
  <si>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</si>
  <si>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</si>
  <si>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</si>
  <si>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</si>
  <si>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</si>
  <si>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</si>
  <si>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</si>
  <si>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</si>
  <si>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</si>
  <si>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</si>
  <si>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</si>
  <si>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</si>
  <si>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</si>
  <si>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</si>
  <si>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</si>
  <si>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</si>
  <si>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</si>
  <si>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</si>
  <si>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</si>
  <si>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</si>
  <si>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</si>
  <si>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</si>
  <si>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</si>
  <si>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</si>
  <si>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</si>
  <si>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</si>
  <si>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</si>
  <si>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</si>
  <si>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</si>
  <si>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</si>
  <si>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</si>
  <si>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</si>
  <si>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</si>
  <si>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</si>
  <si>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</si>
  <si>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</si>
  <si>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</si>
  <si>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</si>
  <si>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</si>
  <si>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</si>
  <si>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</si>
  <si>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</si>
  <si>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</si>
  <si>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</si>
  <si>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</si>
  <si>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</si>
  <si>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</si>
  <si>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</si>
  <si>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</si>
  <si>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</si>
  <si>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</si>
  <si>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</si>
  <si>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</si>
  <si>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</si>
  <si>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</si>
  <si>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</si>
  <si>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</si>
  <si>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</si>
  <si>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</si>
  <si>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</si>
  <si>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</si>
  <si>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</si>
  <si>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</si>
  <si>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</si>
  <si>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</si>
  <si>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</si>
  <si>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</si>
  <si>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</si>
  <si>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</si>
  <si>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</si>
  <si>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</si>
  <si>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</si>
  <si>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</si>
  <si>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</si>
  <si>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</si>
  <si>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</si>
  <si>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</si>
  <si>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</si>
  <si>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</si>
  <si>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</si>
  <si>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</si>
  <si>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</si>
  <si>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</si>
  <si>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</si>
  <si>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</si>
  <si>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</si>
  <si>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</si>
  <si>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</si>
  <si>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</si>
  <si>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</si>
  <si>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</si>
  <si>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</si>
  <si>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</si>
  <si>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</si>
  <si>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</si>
  <si>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</si>
  <si>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</si>
  <si>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</si>
  <si>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</si>
  <si>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</si>
  <si>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</si>
  <si>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</si>
  <si>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</si>
  <si>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</si>
  <si>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</si>
  <si>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</si>
  <si>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</si>
  <si>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</si>
  <si>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</si>
  <si>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</si>
  <si>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</si>
  <si>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</si>
  <si>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</si>
  <si>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</si>
  <si>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</si>
  <si>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</si>
  <si>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</si>
  <si>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</si>
  <si>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</si>
  <si>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</si>
  <si>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</si>
  <si>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</si>
  <si>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</si>
  <si>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</si>
  <si>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</si>
  <si>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</si>
  <si>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</si>
  <si>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</si>
  <si>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</si>
  <si>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</si>
  <si>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</si>
  <si>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</si>
  <si>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</si>
  <si>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</si>
  <si>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</si>
  <si>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</si>
  <si>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</si>
  <si>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</si>
  <si>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</si>
  <si>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</si>
  <si>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</si>
  <si>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</si>
  <si>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</si>
  <si>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</si>
  <si>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</si>
  <si>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</si>
  <si>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</si>
  <si>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</si>
  <si>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</si>
  <si>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</si>
  <si>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</si>
  <si>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</si>
  <si>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</si>
  <si>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</si>
  <si>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</si>
  <si>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</si>
  <si>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</si>
  <si>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</si>
  <si>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</si>
  <si>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</si>
  <si>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</si>
  <si>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</si>
  <si>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</si>
  <si>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</si>
  <si>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</si>
  <si>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</si>
  <si>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</si>
  <si>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</si>
  <si>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</si>
  <si>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</si>
  <si>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</si>
  <si>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</si>
  <si>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</si>
  <si>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</si>
  <si>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</si>
  <si>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</si>
  <si>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</si>
  <si>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</si>
  <si>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</si>
  <si>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</si>
  <si>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</si>
  <si>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</si>
  <si>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</si>
  <si>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</si>
  <si>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</si>
  <si>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</si>
  <si>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</si>
  <si>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</si>
  <si>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</si>
  <si>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</si>
  <si>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</si>
  <si>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</si>
  <si>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</si>
  <si>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</si>
  <si>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</si>
  <si>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</si>
  <si>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</si>
  <si>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</si>
  <si>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</si>
  <si>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</si>
  <si>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</si>
  <si>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</si>
  <si>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</si>
  <si>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</si>
  <si>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</si>
  <si>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</si>
  <si>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</si>
  <si>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</si>
  <si>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</si>
  <si>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</si>
  <si>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</si>
  <si>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</si>
  <si>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</si>
  <si>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</si>
  <si>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</si>
  <si>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</si>
  <si>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</si>
  <si>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</si>
  <si>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</si>
  <si>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</si>
  <si>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</si>
  <si>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</si>
  <si>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</si>
  <si>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</si>
  <si>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</si>
  <si>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</si>
  <si>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</si>
  <si>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</si>
  <si>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</si>
  <si>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</si>
  <si>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</si>
  <si>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</si>
  <si>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</si>
  <si>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</si>
  <si>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</si>
  <si>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</si>
  <si>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</si>
  <si>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</si>
  <si>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</si>
  <si>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</si>
  <si>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</si>
  <si>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</si>
  <si>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</si>
  <si>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</si>
  <si>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</si>
  <si>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</si>
  <si>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</si>
  <si>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</si>
  <si>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</si>
  <si>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</si>
  <si>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</si>
  <si>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</si>
  <si>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</si>
  <si>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</si>
  <si>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</si>
  <si>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</si>
  <si>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</si>
  <si>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</si>
  <si>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</si>
  <si>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</si>
  <si>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</si>
  <si>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</si>
  <si>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</si>
  <si>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</si>
  <si>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</si>
  <si>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</si>
  <si>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</si>
  <si>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</si>
  <si>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</si>
  <si>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</si>
  <si>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</si>
  <si>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</si>
  <si>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</si>
  <si>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</si>
  <si>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</si>
  <si>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</si>
  <si>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</si>
  <si>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</si>
  <si>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</si>
  <si>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</si>
  <si>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</si>
  <si>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</si>
  <si>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</si>
  <si>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</si>
  <si>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</si>
  <si>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</si>
  <si>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</si>
  <si>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</si>
  <si>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</si>
  <si>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</si>
  <si>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</si>
  <si>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</si>
  <si>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</si>
  <si>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</si>
  <si>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</si>
  <si>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</si>
  <si>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</si>
  <si>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</si>
  <si>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</si>
  <si>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</si>
  <si>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</si>
  <si>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</si>
  <si>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</si>
  <si>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</si>
  <si>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</si>
  <si>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</si>
  <si>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</si>
  <si>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</si>
  <si>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</si>
  <si>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</si>
  <si>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</si>
  <si>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</si>
  <si>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</si>
  <si>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</si>
  <si>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</si>
  <si>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</si>
  <si>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</si>
  <si>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</si>
  <si>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</si>
  <si>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</si>
  <si>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</si>
  <si>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</si>
  <si>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</si>
  <si>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</si>
  <si>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</si>
  <si>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</si>
  <si>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</si>
  <si>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</si>
  <si>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</si>
  <si>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</si>
  <si>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</si>
  <si>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</si>
  <si>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</si>
  <si>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</si>
  <si>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</si>
  <si>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</si>
  <si>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</si>
  <si>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</si>
  <si>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</si>
  <si>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</si>
  <si>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</si>
  <si>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</si>
  <si>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</si>
  <si>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</si>
  <si>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</si>
  <si>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</si>
  <si>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</si>
  <si>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</si>
  <si>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</si>
  <si>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</si>
  <si>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</si>
  <si>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</si>
  <si>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</si>
  <si>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</si>
  <si>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</si>
  <si>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</si>
  <si>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</si>
  <si>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</si>
  <si>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</si>
  <si>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</si>
  <si>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</si>
  <si>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</si>
  <si>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</si>
  <si>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</si>
  <si>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</si>
  <si>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</si>
  <si>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</si>
  <si>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</si>
  <si>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</si>
  <si>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</si>
  <si>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</si>
  <si>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</si>
  <si>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</si>
  <si>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</si>
  <si>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</si>
  <si>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</si>
  <si>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</si>
  <si>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</si>
  <si>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</si>
  <si>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</si>
  <si>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</si>
  <si>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</si>
  <si>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</si>
  <si>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</si>
  <si>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</si>
  <si>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</si>
  <si>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</si>
  <si>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</si>
  <si>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</si>
  <si>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</si>
  <si>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</si>
  <si>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</si>
  <si>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</si>
  <si>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</si>
  <si>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</si>
  <si>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</si>
  <si>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</si>
  <si>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</si>
  <si>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</si>
  <si>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</si>
  <si>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</si>
  <si>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</si>
  <si>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</si>
  <si>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</si>
  <si>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</si>
  <si>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</si>
  <si>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</si>
  <si>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</si>
  <si>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</si>
  <si>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</si>
  <si>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</si>
  <si>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</si>
  <si>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</si>
  <si>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</si>
  <si>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</si>
  <si>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</si>
  <si>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</si>
  <si>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</si>
  <si>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</si>
  <si>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</si>
  <si>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</si>
  <si>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</si>
  <si>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</si>
  <si>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</si>
  <si>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</si>
  <si>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</si>
  <si>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</si>
  <si>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</si>
  <si>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</si>
  <si>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</si>
  <si>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</si>
  <si>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</si>
  <si>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</si>
  <si>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</si>
  <si>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</si>
  <si>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</si>
  <si>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</si>
  <si>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</si>
  <si>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</si>
  <si>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</si>
  <si>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</si>
  <si>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</si>
  <si>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</si>
  <si>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</si>
  <si>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</si>
  <si>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</si>
  <si>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</si>
  <si>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</si>
  <si>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</si>
  <si>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</si>
  <si>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</si>
  <si>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</si>
  <si>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</si>
  <si>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</si>
  <si>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</si>
  <si>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</si>
  <si>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</si>
  <si>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</si>
  <si>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</si>
  <si>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</si>
  <si>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</si>
  <si>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</si>
  <si>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</si>
  <si>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</si>
  <si>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</si>
  <si>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</si>
  <si>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</si>
  <si>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</si>
  <si>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</si>
  <si>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</si>
  <si>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</si>
  <si>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</si>
  <si>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</si>
  <si>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</si>
  <si>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</si>
  <si>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</si>
  <si>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</si>
  <si>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</si>
  <si>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</si>
  <si>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</si>
  <si>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</si>
  <si>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</si>
  <si>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</si>
  <si>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</si>
  <si>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</si>
  <si>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</si>
  <si>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</si>
  <si>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</si>
  <si>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</si>
  <si>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</si>
  <si>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</si>
  <si>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</si>
  <si>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</si>
  <si>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</si>
  <si>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</si>
  <si>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</si>
  <si>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</si>
  <si>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</si>
  <si>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</si>
  <si>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</si>
  <si>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</si>
  <si>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</si>
  <si>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</si>
  <si>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</si>
  <si>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</si>
  <si>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</si>
  <si>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</si>
  <si>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</si>
  <si>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</si>
  <si>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</si>
  <si>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</si>
  <si>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</si>
  <si>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</si>
  <si>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</si>
  <si>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</si>
  <si>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</si>
  <si>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</si>
  <si>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</si>
  <si>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</si>
  <si>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</si>
  <si>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</si>
  <si>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</si>
  <si>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</si>
  <si>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</si>
  <si>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</si>
  <si>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</si>
  <si>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</si>
  <si>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</si>
  <si>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</si>
  <si>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</si>
  <si>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</si>
  <si>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</si>
  <si>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</si>
  <si>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</si>
  <si>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</si>
  <si>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</si>
  <si>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</si>
  <si>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</si>
  <si>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</si>
  <si>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</si>
  <si>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</si>
  <si>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</si>
  <si>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</si>
  <si>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</si>
  <si>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</si>
  <si>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</si>
  <si>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</si>
  <si>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</si>
  <si>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</si>
  <si>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</si>
  <si>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</si>
  <si>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</si>
  <si>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</si>
  <si>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</si>
  <si>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</si>
  <si>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</si>
  <si>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</si>
  <si>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</si>
  <si>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</si>
  <si>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</si>
  <si>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</si>
  <si>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</si>
  <si>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</si>
  <si>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</si>
  <si>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</si>
  <si>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</si>
  <si>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</si>
  <si>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</si>
  <si>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</si>
  <si>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</si>
  <si>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</si>
  <si>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</si>
  <si>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</si>
  <si>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</si>
  <si>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</si>
  <si>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</si>
  <si>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</si>
  <si>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</si>
  <si>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</si>
  <si>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</si>
  <si>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</si>
  <si>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</si>
  <si>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</si>
  <si>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</si>
  <si>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</si>
  <si>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</si>
  <si>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</si>
  <si>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</si>
  <si>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</si>
  <si>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</si>
  <si>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</si>
  <si>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</si>
  <si>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</si>
  <si>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</si>
  <si>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</si>
  <si>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</si>
  <si>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</si>
  <si>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</si>
  <si>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</si>
  <si>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</si>
  <si>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</si>
  <si>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</si>
  <si>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</si>
  <si>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</si>
  <si>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</si>
  <si>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</si>
  <si>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</si>
  <si>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</si>
  <si>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</si>
  <si>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</si>
  <si>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</si>
  <si>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</si>
  <si>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</si>
  <si>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</si>
  <si>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</si>
  <si>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</si>
  <si>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</si>
  <si>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</si>
  <si>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</si>
  <si>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</si>
  <si>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</si>
  <si>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</si>
  <si>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</si>
  <si>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</si>
  <si>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</si>
  <si>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</si>
  <si>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</si>
  <si>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</si>
  <si>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</si>
  <si>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</si>
  <si>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</si>
  <si>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</si>
  <si>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</si>
  <si>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</si>
  <si>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</si>
  <si>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</si>
  <si>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</si>
  <si>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</si>
  <si>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</si>
  <si>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</si>
  <si>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</si>
  <si>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</si>
  <si>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</si>
  <si>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</si>
  <si>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</si>
  <si>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</si>
  <si>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</si>
  <si>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</si>
  <si>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</si>
  <si>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</si>
  <si>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</si>
  <si>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</si>
  <si>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</si>
  <si>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</si>
  <si>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</si>
  <si>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</si>
  <si>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</si>
  <si>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</si>
  <si>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</si>
  <si>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</si>
  <si>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</si>
  <si>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</si>
  <si>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</si>
  <si>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</si>
  <si>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</si>
  <si>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</si>
  <si>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</si>
  <si>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</si>
  <si>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</si>
  <si>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</si>
  <si>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</si>
  <si>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</si>
  <si>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</si>
  <si>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</si>
  <si>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</si>
  <si>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</si>
  <si>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</si>
  <si>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</si>
  <si>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</si>
  <si>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</si>
  <si>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</si>
  <si>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</si>
  <si>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</si>
  <si>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</si>
  <si>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</si>
  <si>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</si>
  <si>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</si>
  <si>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</si>
  <si>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</si>
  <si>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</si>
  <si>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</si>
  <si>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</si>
  <si>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</si>
  <si>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</si>
  <si>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</si>
  <si>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</si>
  <si>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</si>
  <si>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</si>
  <si>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</si>
  <si>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</si>
  <si>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</si>
  <si>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</si>
  <si>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</si>
  <si>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</si>
  <si>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</si>
  <si>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</si>
  <si>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</si>
  <si>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</si>
  <si>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</si>
  <si>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</si>
  <si>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</si>
  <si>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</si>
  <si>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</si>
  <si>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</si>
  <si>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</si>
  <si>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</si>
  <si>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</si>
  <si>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</si>
  <si>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</si>
  <si>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</si>
  <si>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</si>
  <si>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</si>
  <si>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</si>
  <si>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</si>
  <si>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</si>
  <si>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</si>
  <si>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</si>
  <si>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</si>
  <si>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</si>
  <si>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</si>
  <si>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</si>
  <si>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</si>
  <si>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</si>
  <si>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</si>
  <si>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</si>
  <si>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</si>
  <si>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</si>
  <si>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</si>
  <si>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</si>
  <si>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</si>
  <si>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</si>
  <si>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</si>
  <si>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</si>
  <si>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</si>
  <si>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</si>
  <si>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</si>
  <si>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</si>
  <si>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</si>
  <si>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</si>
  <si>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</si>
  <si>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</si>
  <si>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</si>
  <si>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</si>
  <si>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</si>
  <si>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</si>
  <si>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</si>
  <si>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</si>
  <si>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</si>
  <si>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</si>
  <si>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</si>
  <si>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</si>
  <si>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</si>
  <si>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</si>
  <si>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</si>
  <si>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</si>
  <si>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</si>
  <si>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</si>
  <si>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</si>
  <si>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</si>
  <si>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</si>
  <si>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</si>
  <si>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</si>
  <si>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</si>
  <si>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</si>
  <si>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</si>
  <si>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</si>
  <si>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</si>
  <si>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</si>
  <si>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</si>
  <si>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</si>
  <si>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</si>
  <si>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</si>
  <si>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</si>
  <si>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</si>
  <si>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</si>
  <si>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</si>
  <si>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</si>
  <si>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</si>
  <si>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</si>
  <si>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</si>
  <si>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</si>
  <si>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</si>
  <si>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</si>
  <si>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</si>
  <si>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</si>
  <si>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</si>
  <si>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</si>
  <si>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</si>
  <si>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</si>
  <si>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</si>
  <si>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</si>
  <si>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</si>
  <si>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</si>
  <si>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</si>
  <si>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</si>
  <si>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</si>
  <si>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</si>
  <si>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</si>
  <si>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</si>
  <si>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</si>
  <si>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</si>
  <si>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</si>
  <si>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</si>
  <si>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</si>
  <si>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</si>
  <si>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</si>
  <si>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</si>
  <si>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</si>
  <si>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</si>
  <si>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</si>
  <si>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</si>
  <si>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</si>
  <si>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</si>
  <si>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</si>
  <si>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</si>
  <si>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</si>
  <si>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</si>
  <si>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</si>
  <si>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</si>
  <si>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</si>
  <si>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</si>
  <si>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</si>
  <si>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</si>
  <si>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</si>
  <si>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</si>
  <si>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</si>
  <si>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</si>
  <si>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</si>
  <si>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</si>
  <si>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</si>
  <si>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</si>
  <si>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</si>
  <si>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</si>
  <si>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</si>
  <si>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</si>
  <si>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</si>
  <si>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</si>
  <si>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</si>
  <si>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</si>
  <si>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</si>
  <si>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</si>
  <si>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</si>
  <si>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</si>
  <si>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</si>
  <si>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</si>
  <si>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</si>
  <si>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</si>
  <si>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</si>
  <si>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</si>
  <si>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</si>
  <si>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</si>
  <si>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</si>
  <si>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</si>
  <si>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</si>
  <si>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</si>
  <si>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</si>
  <si>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</si>
  <si>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</si>
  <si>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</si>
  <si>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</si>
  <si>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</si>
  <si>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</si>
  <si>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</si>
  <si>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</si>
  <si>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</si>
  <si>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</si>
  <si>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</si>
  <si>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</si>
  <si>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</si>
  <si>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</si>
  <si>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</si>
  <si>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</si>
  <si>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</si>
  <si>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</si>
  <si>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</si>
  <si>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</si>
  <si>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</si>
  <si>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</si>
  <si>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</si>
  <si>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</si>
  <si>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</si>
  <si>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</si>
  <si>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</si>
  <si>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</si>
  <si>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</si>
  <si>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</si>
  <si>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</si>
  <si>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</si>
  <si>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</si>
  <si>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</si>
  <si>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</si>
  <si>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</si>
  <si>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</si>
  <si>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</si>
  <si>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</si>
  <si>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</si>
  <si>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</si>
  <si>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</si>
  <si>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</si>
  <si>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</si>
  <si>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</si>
  <si>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</si>
  <si>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</si>
  <si>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</si>
  <si>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</si>
  <si>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</si>
  <si>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</si>
  <si>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</si>
  <si>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</si>
  <si>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</si>
  <si>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</si>
  <si>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</si>
  <si>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</si>
  <si>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</si>
  <si>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</si>
  <si>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</si>
  <si>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</si>
  <si>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</si>
  <si>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</si>
  <si>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</si>
  <si>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</si>
  <si>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</si>
  <si>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</si>
  <si>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</si>
  <si>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</si>
  <si>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</si>
  <si>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</si>
  <si>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</si>
  <si>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</si>
  <si>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</si>
  <si>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</si>
  <si>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</si>
  <si>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</si>
  <si>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</si>
  <si>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</si>
  <si>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</si>
  <si>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</si>
  <si>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</si>
  <si>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</si>
  <si>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</si>
  <si>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</si>
  <si>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</si>
  <si>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</si>
  <si>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</si>
  <si>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</si>
  <si>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</si>
  <si>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</si>
  <si>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</si>
  <si>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</si>
  <si>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</si>
  <si>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</si>
  <si>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</si>
  <si>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</si>
  <si>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</si>
  <si>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</si>
  <si>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</si>
  <si>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</si>
  <si>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</si>
  <si>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</si>
  <si>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</si>
  <si>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</si>
  <si>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</si>
  <si>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</si>
  <si>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</si>
  <si>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</si>
  <si>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</si>
  <si>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</si>
  <si>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</si>
  <si>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</si>
  <si>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</si>
  <si>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</si>
  <si>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</si>
  <si>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</si>
  <si>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</si>
  <si>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</si>
  <si>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</si>
  <si>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</si>
  <si>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</si>
  <si>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</si>
  <si>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</si>
  <si>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</si>
  <si>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</si>
  <si>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</si>
  <si>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</si>
  <si>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</si>
  <si>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</si>
  <si>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</si>
  <si>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</si>
  <si>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</si>
  <si>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</si>
  <si>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</si>
  <si>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</si>
  <si>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</si>
  <si>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</si>
  <si>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</si>
  <si>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</si>
  <si>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</si>
  <si>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</si>
  <si>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</si>
  <si>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</si>
  <si>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</si>
  <si>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</si>
  <si>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</si>
  <si>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</si>
  <si>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</si>
  <si>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</si>
  <si>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</si>
  <si>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</si>
  <si>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</si>
  <si>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</si>
  <si>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</si>
  <si>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</si>
  <si>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</si>
  <si>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</si>
  <si>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</si>
  <si>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</si>
  <si>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</si>
  <si>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</si>
  <si>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</si>
  <si>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</si>
  <si>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</si>
  <si>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</si>
  <si>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</si>
  <si>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</si>
  <si>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</si>
  <si>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</si>
  <si>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</si>
  <si>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</si>
  <si>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</si>
  <si>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</si>
  <si>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</si>
  <si>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</si>
  <si>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</si>
  <si>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</si>
  <si>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</si>
  <si>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</si>
  <si>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</si>
  <si>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</si>
  <si>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</si>
  <si>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</si>
  <si>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</si>
  <si>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</si>
  <si>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</si>
  <si>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</si>
  <si>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</si>
  <si>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</si>
  <si>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</si>
  <si>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</si>
  <si>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</si>
  <si>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</si>
  <si>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</si>
  <si>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</si>
  <si>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</si>
  <si>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</si>
  <si>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</si>
  <si>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</si>
  <si>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</si>
  <si>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</si>
  <si>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</si>
  <si>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</si>
  <si>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</si>
  <si>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</si>
  <si>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</si>
  <si>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</si>
  <si>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</si>
  <si>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</si>
  <si>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</si>
  <si>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</si>
  <si>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</si>
  <si>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</si>
  <si>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</si>
  <si>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</si>
  <si>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</si>
  <si>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</si>
  <si>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</si>
  <si>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</si>
  <si>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</si>
  <si>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</si>
  <si>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</si>
  <si>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</si>
  <si>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</si>
  <si>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</si>
  <si>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</si>
  <si>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</si>
  <si>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</si>
  <si>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</si>
  <si>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</si>
  <si>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</si>
  <si>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</si>
  <si>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</si>
  <si>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</si>
  <si>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</si>
  <si>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</si>
  <si>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</si>
  <si>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</si>
  <si>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</si>
  <si>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</si>
  <si>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</si>
  <si>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</si>
  <si>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</si>
  <si>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</si>
  <si>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</si>
  <si>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</si>
  <si>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</si>
  <si>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</si>
  <si>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</si>
  <si>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</si>
  <si>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</si>
  <si>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</si>
  <si>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</si>
  <si>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</si>
  <si>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</si>
  <si>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</si>
  <si>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</si>
  <si>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</si>
  <si>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</si>
  <si>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</si>
  <si>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</si>
  <si>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</si>
  <si>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</si>
  <si>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</si>
  <si>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</si>
  <si>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</si>
  <si>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</si>
  <si>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</si>
  <si>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</si>
  <si>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</si>
  <si>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</si>
  <si>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</si>
  <si>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</si>
  <si>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</si>
  <si>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</si>
  <si>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</si>
  <si>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</si>
  <si>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</si>
  <si>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</si>
  <si>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</si>
  <si>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</si>
  <si>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</si>
  <si>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</si>
  <si>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</si>
  <si>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</si>
  <si>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</si>
  <si>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</si>
  <si>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</si>
  <si>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</si>
  <si>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</si>
  <si>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</si>
  <si>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</si>
  <si>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</si>
  <si>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</si>
  <si>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</si>
  <si>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</si>
  <si>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</si>
  <si>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</si>
  <si>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</si>
  <si>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</si>
  <si>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</si>
  <si>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</si>
  <si>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</si>
  <si>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</si>
  <si>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</si>
  <si>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</si>
  <si>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</si>
  <si>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</si>
  <si>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</si>
  <si>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</si>
  <si>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</si>
  <si>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</si>
  <si>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</si>
  <si>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</si>
  <si>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</si>
  <si>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</si>
  <si>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</si>
  <si>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</si>
  <si>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</si>
  <si>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</si>
  <si>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</si>
  <si>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</si>
  <si>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</si>
  <si>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</si>
  <si>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</si>
  <si>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</si>
  <si>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</si>
  <si>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</si>
  <si>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</si>
  <si>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</si>
  <si>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</si>
  <si>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</si>
  <si>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</si>
  <si>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</si>
  <si>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</si>
  <si>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</si>
  <si>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</si>
  <si>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</si>
  <si>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</si>
  <si>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</si>
  <si>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</si>
  <si>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</si>
  <si>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</si>
  <si>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</si>
  <si>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</si>
  <si>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</si>
  <si>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</si>
  <si>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</si>
  <si>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</si>
  <si>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</si>
  <si>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</si>
  <si>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</si>
  <si>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</si>
  <si>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</si>
  <si>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</si>
  <si>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</si>
  <si>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</si>
  <si>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</si>
  <si>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</si>
  <si>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</si>
  <si>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</si>
  <si>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</si>
  <si>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</si>
  <si>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</si>
  <si>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</si>
  <si>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</si>
  <si>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</si>
  <si>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</si>
  <si>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</si>
  <si>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</si>
  <si>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</si>
  <si>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</si>
  <si>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</si>
  <si>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</si>
  <si>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</si>
  <si>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</si>
  <si>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</si>
  <si>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</si>
  <si>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</si>
  <si>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</si>
  <si>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</si>
  <si>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</si>
  <si>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</si>
  <si>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</si>
  <si>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</si>
  <si>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</si>
  <si>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</si>
  <si>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</si>
  <si>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</si>
  <si>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</si>
  <si>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</si>
  <si>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</si>
  <si>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</si>
  <si>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</si>
  <si>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</si>
  <si>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</si>
  <si>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</si>
  <si>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</si>
  <si>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</si>
  <si>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</si>
  <si>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</si>
  <si>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</si>
  <si>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</si>
  <si>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</si>
  <si>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</si>
  <si>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</si>
  <si>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</si>
  <si>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</si>
  <si>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</si>
  <si>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</si>
  <si>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</si>
  <si>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</si>
  <si>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</si>
  <si>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</si>
  <si>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</si>
  <si>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</si>
  <si>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</si>
  <si>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</si>
  <si>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</si>
  <si>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</si>
  <si>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</si>
  <si>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</si>
  <si>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</si>
  <si>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</si>
  <si>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</si>
  <si>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</si>
  <si>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</si>
  <si>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</si>
  <si>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</si>
  <si>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</si>
  <si>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</si>
  <si>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</si>
  <si>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</si>
  <si>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</si>
  <si>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</si>
  <si>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</si>
  <si>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</si>
  <si>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</si>
  <si>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</si>
  <si>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</si>
  <si>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</si>
  <si>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</si>
  <si>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</si>
  <si>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</si>
  <si>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</si>
  <si>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</si>
  <si>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</si>
  <si>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</si>
  <si>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</si>
  <si>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</si>
  <si>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</si>
  <si>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</si>
  <si>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</si>
  <si>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</si>
  <si>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</si>
  <si>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</si>
  <si>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</si>
  <si>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</si>
  <si>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</si>
  <si>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</si>
  <si>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</si>
  <si>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</si>
  <si>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</si>
  <si>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</si>
  <si>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</si>
  <si>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</si>
  <si>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</si>
  <si>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</si>
  <si>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</si>
  <si>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</si>
  <si>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</si>
  <si>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</si>
  <si>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</si>
  <si>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</si>
  <si>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</si>
  <si>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</si>
  <si>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</si>
  <si>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</si>
  <si>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</si>
  <si>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</si>
  <si>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</si>
  <si>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</si>
  <si>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</si>
  <si>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</si>
  <si>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</si>
  <si>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</si>
  <si>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</si>
  <si>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</si>
  <si>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</si>
  <si>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</si>
  <si>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</si>
  <si>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</si>
  <si>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</si>
  <si>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</si>
  <si>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</si>
  <si>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</si>
  <si>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</si>
  <si>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</si>
  <si>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</si>
  <si>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</si>
  <si>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</si>
  <si>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</si>
  <si>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</si>
  <si>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</si>
  <si>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</si>
  <si>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</si>
  <si>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</si>
  <si>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</si>
  <si>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</si>
  <si>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</si>
  <si>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</si>
  <si>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</si>
  <si>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</si>
  <si>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</si>
  <si>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</si>
  <si>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</si>
  <si>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</si>
  <si>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</si>
  <si>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</si>
  <si>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</si>
  <si>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</si>
  <si>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</si>
  <si>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</si>
  <si>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</si>
  <si>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</si>
  <si>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</si>
  <si>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</si>
  <si>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</si>
  <si>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</si>
  <si>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</si>
  <si>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</si>
  <si>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</si>
  <si>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</si>
  <si>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</si>
  <si>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</si>
  <si>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</si>
  <si>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</si>
  <si>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</si>
  <si>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</si>
  <si>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</si>
  <si>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</si>
  <si>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</si>
  <si>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</si>
  <si>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</si>
  <si>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</si>
  <si>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</si>
  <si>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</si>
  <si>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</si>
  <si>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</si>
  <si>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</si>
  <si>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</si>
  <si>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</si>
  <si>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</si>
  <si>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</si>
  <si>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</si>
  <si>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</si>
  <si>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</si>
  <si>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</si>
  <si>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</si>
  <si>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</si>
  <si>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</si>
  <si>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</si>
  <si>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</si>
  <si>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</si>
  <si>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</si>
  <si>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</si>
  <si>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</si>
  <si>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</si>
  <si>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</si>
  <si>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</si>
  <si>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</si>
  <si>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</si>
  <si>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</si>
  <si>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</si>
  <si>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</si>
  <si>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</si>
  <si>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</si>
  <si>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</si>
  <si>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</si>
  <si>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</si>
  <si>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</si>
  <si>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</si>
  <si>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</si>
  <si>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</si>
  <si>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</si>
  <si>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</si>
  <si>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</si>
  <si>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</si>
  <si>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</si>
  <si>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</si>
  <si>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</si>
  <si>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</si>
  <si>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</si>
  <si>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</si>
  <si>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</si>
  <si>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</si>
  <si>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</si>
  <si>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</si>
  <si>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</si>
  <si>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</si>
  <si>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</si>
  <si>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</si>
  <si>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</si>
  <si>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</si>
  <si>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</si>
  <si>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</si>
  <si>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</si>
  <si>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</si>
  <si>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</si>
  <si>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</si>
  <si>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</si>
  <si>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</si>
  <si>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</si>
  <si>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</si>
  <si>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</si>
  <si>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</si>
  <si>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</si>
  <si>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</si>
  <si>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</si>
  <si>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</si>
  <si>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</si>
  <si>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</si>
  <si>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</si>
  <si>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</si>
  <si>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</si>
  <si>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</si>
  <si>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</si>
  <si>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</si>
  <si>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</si>
  <si>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</si>
  <si>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</si>
  <si>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</si>
  <si>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</si>
  <si>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</si>
  <si>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</si>
  <si>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</si>
  <si>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</si>
  <si>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</si>
  <si>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</si>
  <si>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</si>
  <si>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</si>
  <si>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</si>
  <si>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</si>
  <si>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</si>
  <si>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</si>
  <si>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</si>
  <si>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</si>
  <si>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</si>
  <si>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</si>
  <si>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</si>
  <si>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</si>
  <si>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</si>
  <si>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</si>
  <si>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</si>
  <si>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</si>
  <si>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</si>
  <si>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</si>
  <si>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</si>
  <si>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</si>
  <si>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</si>
  <si>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</si>
  <si>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</si>
  <si>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</si>
  <si>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</si>
  <si>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</si>
  <si>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</si>
  <si>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</si>
  <si>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</si>
  <si>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</si>
  <si>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</si>
  <si>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</si>
  <si>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</si>
  <si>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</si>
  <si>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</si>
  <si>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</si>
  <si>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</si>
  <si>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</si>
  <si>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</si>
  <si>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</si>
  <si>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</si>
  <si>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</si>
  <si>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</si>
  <si>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</si>
  <si>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</si>
  <si>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</si>
  <si>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</si>
  <si>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</si>
  <si>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</si>
  <si>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</si>
  <si>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</si>
  <si>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</si>
  <si>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</si>
  <si>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</si>
  <si>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</si>
  <si>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</si>
  <si>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</si>
  <si>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</si>
  <si>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</si>
  <si>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</si>
  <si>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</si>
  <si>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</si>
  <si>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</si>
  <si>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</si>
  <si>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</si>
  <si>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</si>
  <si>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</si>
  <si>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</si>
  <si>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</si>
  <si>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</si>
  <si>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</si>
  <si>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</si>
  <si>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</si>
  <si>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</si>
  <si>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</si>
  <si>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</si>
  <si>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</si>
  <si>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</si>
  <si>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</si>
  <si>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</si>
  <si>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</si>
  <si>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</si>
  <si>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</si>
  <si>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</si>
  <si>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</si>
  <si>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</si>
  <si>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</si>
  <si>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</si>
  <si>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</si>
  <si>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</si>
  <si>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</si>
  <si>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</si>
  <si>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</si>
  <si>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</si>
  <si>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</si>
  <si>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</si>
  <si>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</si>
  <si>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</si>
  <si>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</si>
  <si>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</si>
  <si>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</si>
  <si>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</si>
  <si>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</si>
  <si>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</si>
  <si>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</si>
  <si>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</si>
  <si>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</si>
  <si>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</si>
  <si>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</si>
  <si>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</si>
  <si>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</si>
  <si>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</si>
  <si>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</si>
  <si>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</si>
  <si>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</si>
  <si>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</si>
  <si>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</si>
  <si>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</si>
  <si>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</si>
  <si>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</si>
  <si>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</si>
  <si>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</si>
  <si>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</si>
  <si>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</si>
  <si>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</si>
  <si>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</si>
  <si>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</si>
  <si>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</si>
  <si>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</si>
  <si>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</si>
  <si>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</si>
  <si>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</si>
  <si>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</si>
  <si>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</si>
  <si>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</si>
  <si>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</si>
  <si>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</si>
  <si>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</si>
  <si>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</si>
  <si>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</si>
  <si>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</si>
  <si>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</si>
  <si>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</si>
  <si>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</si>
  <si>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</si>
  <si>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</si>
  <si>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</si>
  <si>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</si>
  <si>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</si>
  <si>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</si>
  <si>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</si>
  <si>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</si>
  <si>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</si>
  <si>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</si>
  <si>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</si>
  <si>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</si>
  <si>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</si>
  <si>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</si>
  <si>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</si>
  <si>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</si>
  <si>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</si>
  <si>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</si>
  <si>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</si>
  <si>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</si>
  <si>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</si>
  <si>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</si>
  <si>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</si>
  <si>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</si>
  <si>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</si>
  <si>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</si>
  <si>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</si>
  <si>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</si>
  <si>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</si>
  <si>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</si>
  <si>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</si>
  <si>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</si>
  <si>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</si>
  <si>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</si>
  <si>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</si>
  <si>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</si>
  <si>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</si>
  <si>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</si>
  <si>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</si>
  <si>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</si>
  <si>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</si>
  <si>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</si>
  <si>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</si>
  <si>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</si>
  <si>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</si>
  <si>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</si>
  <si>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</si>
  <si>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</si>
  <si>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</si>
  <si>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</si>
  <si>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</si>
  <si>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</si>
  <si>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</si>
  <si>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</si>
  <si>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</si>
  <si>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</si>
  <si>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</si>
  <si>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</si>
  <si>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</si>
  <si>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</si>
  <si>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</si>
  <si>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</si>
  <si>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</si>
  <si>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</si>
  <si>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</si>
  <si>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</si>
  <si>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</si>
  <si>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</si>
  <si>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</si>
  <si>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</si>
  <si>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</si>
  <si>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</si>
  <si>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</si>
  <si>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</si>
  <si>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</si>
  <si>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</si>
  <si>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</si>
  <si>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</si>
  <si>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</si>
  <si>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</si>
  <si>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</si>
  <si>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</si>
  <si>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</si>
  <si>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</si>
  <si>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</si>
  <si>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</si>
  <si>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</si>
  <si>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</si>
  <si>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</si>
  <si>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</si>
  <si>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</si>
  <si>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</si>
  <si>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</si>
  <si>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</si>
  <si>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</si>
  <si>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</si>
  <si>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</si>
  <si>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</si>
  <si>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</si>
  <si>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</si>
  <si>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</si>
  <si>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</si>
  <si>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</si>
  <si>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</si>
  <si>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</si>
  <si>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</si>
  <si>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</si>
  <si>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</si>
  <si>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</si>
  <si>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</si>
  <si>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</si>
  <si>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</si>
  <si>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</si>
  <si>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</si>
  <si>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</si>
  <si>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</si>
  <si>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</si>
  <si>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</si>
  <si>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</si>
  <si>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</si>
  <si>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</si>
  <si>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</si>
  <si>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</si>
  <si>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</si>
  <si>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</si>
  <si>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</si>
  <si>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</si>
  <si>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</si>
  <si>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</si>
  <si>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</si>
  <si>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</si>
  <si>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</si>
  <si>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</si>
  <si>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</si>
  <si>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</si>
  <si>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</si>
  <si>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</si>
  <si>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</si>
  <si>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</si>
  <si>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</si>
  <si>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</si>
  <si>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</si>
  <si>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</si>
  <si>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</si>
  <si>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</si>
  <si>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</si>
  <si>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</si>
  <si>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</si>
  <si>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</si>
  <si>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</si>
  <si>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</si>
  <si>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</si>
  <si>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</si>
  <si>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</si>
  <si>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</si>
  <si>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</si>
  <si>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</si>
  <si>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</si>
  <si>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</si>
  <si>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</si>
  <si>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</si>
  <si>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</si>
  <si>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</si>
  <si>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</si>
  <si>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</si>
  <si>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</si>
  <si>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</si>
  <si>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</si>
  <si>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</si>
  <si>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</si>
  <si>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</si>
  <si>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</si>
  <si>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</si>
  <si>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</si>
  <si>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</si>
  <si>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</si>
  <si>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</si>
  <si>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</si>
  <si>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</si>
  <si>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</si>
  <si>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</si>
  <si>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</si>
  <si>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</si>
  <si>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</si>
  <si>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</si>
  <si>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</si>
  <si>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</si>
  <si>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</si>
  <si>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</si>
  <si>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</si>
  <si>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</si>
  <si>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</si>
  <si>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</si>
  <si>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</si>
  <si>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</si>
  <si>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</si>
  <si>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</si>
  <si>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</si>
  <si>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</si>
  <si>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</si>
  <si>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</si>
  <si>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</si>
  <si>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</si>
  <si>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</si>
  <si>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</si>
  <si>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</si>
  <si>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</si>
  <si>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</si>
  <si>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</si>
  <si>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</si>
  <si>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</si>
  <si>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</si>
  <si>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</si>
  <si>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</si>
  <si>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</si>
  <si>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</si>
  <si>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</si>
  <si>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</si>
  <si>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</si>
  <si>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</si>
  <si>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</si>
  <si>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</si>
  <si>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</si>
  <si>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</si>
  <si>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</si>
  <si>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</si>
  <si>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</si>
  <si>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</si>
  <si>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</si>
  <si>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</si>
  <si>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</si>
  <si>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</si>
  <si>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</si>
  <si>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</si>
  <si>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</si>
  <si>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</si>
  <si>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</si>
  <si>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</si>
  <si>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</si>
  <si>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</si>
  <si>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</si>
  <si>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</si>
  <si>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</si>
  <si>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</si>
  <si>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</si>
  <si>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</si>
  <si>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</si>
  <si>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</si>
  <si>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</si>
  <si>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</si>
  <si>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</si>
  <si>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</si>
  <si>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</si>
  <si>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</si>
  <si>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</si>
  <si>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</si>
  <si>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</si>
  <si>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</si>
  <si>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</si>
  <si>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</si>
  <si>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</si>
  <si>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</si>
  <si>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</si>
  <si>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</si>
  <si>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</si>
  <si>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</si>
  <si>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</si>
  <si>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</si>
  <si>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</si>
  <si>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</si>
  <si>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</si>
  <si>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</si>
  <si>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</si>
  <si>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</si>
  <si>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</si>
  <si>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</si>
  <si>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</si>
  <si>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</si>
  <si>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</si>
  <si>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</si>
  <si>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</si>
  <si>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</si>
  <si>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</si>
  <si>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</si>
  <si>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</si>
  <si>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</si>
  <si>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</si>
  <si>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</si>
  <si>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</si>
  <si>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</si>
  <si>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</si>
  <si>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</si>
  <si>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</si>
  <si>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</si>
  <si>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</si>
  <si>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</si>
  <si>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</si>
  <si>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</si>
  <si>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</si>
  <si>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</si>
  <si>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</si>
  <si>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</si>
  <si>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</si>
  <si>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</si>
  <si>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</si>
  <si>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</si>
  <si>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</si>
  <si>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</si>
  <si>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</si>
  <si>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</si>
  <si>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</si>
  <si>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</si>
  <si>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</si>
  <si>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</si>
  <si>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</si>
  <si>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</si>
  <si>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</si>
  <si>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</si>
  <si>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</si>
  <si>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</si>
  <si>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</si>
  <si>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</si>
  <si>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</si>
  <si>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</si>
  <si>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</si>
  <si>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</si>
  <si>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</si>
  <si>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</si>
  <si>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</si>
  <si>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</si>
  <si>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</si>
  <si>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</si>
  <si>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</si>
  <si>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</si>
  <si>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</si>
  <si>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</si>
  <si>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</si>
  <si>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</si>
  <si>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</si>
  <si>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</si>
  <si>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</si>
  <si>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</si>
  <si>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</si>
  <si>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</si>
  <si>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</si>
  <si>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</si>
  <si>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</si>
  <si>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</si>
  <si>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</si>
  <si>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</si>
  <si>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</si>
  <si>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</si>
  <si>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</si>
  <si>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</si>
  <si>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</si>
  <si>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</si>
  <si>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</si>
  <si>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</si>
  <si>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</si>
  <si>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</si>
  <si>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</si>
  <si>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</si>
  <si>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</si>
  <si>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</si>
  <si>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</si>
  <si>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</si>
  <si>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</si>
  <si>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</si>
  <si>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</si>
  <si>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</si>
  <si>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</si>
  <si>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</si>
  <si>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</si>
  <si>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</si>
  <si>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</si>
  <si>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</si>
  <si>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</si>
  <si>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</si>
  <si>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</si>
  <si>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</si>
  <si>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</si>
  <si>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</si>
  <si>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</si>
  <si>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</si>
  <si>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</si>
  <si>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</si>
  <si>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</si>
  <si>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</si>
  <si>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</si>
  <si>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</si>
  <si>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</si>
  <si>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</si>
  <si>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</si>
  <si>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</si>
  <si>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</si>
  <si>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</si>
  <si>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</si>
  <si>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</si>
  <si>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</si>
  <si>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</si>
  <si>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</si>
  <si>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</si>
  <si>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</si>
  <si>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</si>
  <si>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</si>
  <si>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</si>
  <si>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</si>
  <si>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</si>
  <si>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</si>
  <si>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</si>
  <si>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</si>
  <si>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</si>
  <si>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</si>
  <si>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</si>
  <si>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</si>
  <si>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</si>
  <si>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</si>
  <si>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</si>
  <si>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</si>
  <si>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</si>
  <si>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</si>
  <si>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</si>
  <si>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</si>
  <si>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</si>
  <si>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</si>
  <si>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</si>
  <si>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</si>
  <si>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</si>
  <si>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</si>
  <si>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</si>
  <si>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</si>
  <si>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</si>
  <si>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</si>
  <si>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</si>
  <si>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</si>
  <si>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</si>
  <si>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</si>
  <si>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</si>
  <si>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</si>
  <si>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</si>
  <si>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</si>
  <si>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</si>
  <si>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</si>
  <si>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</si>
  <si>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</si>
  <si>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</si>
  <si>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</si>
  <si>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</si>
  <si>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</si>
  <si>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</si>
  <si>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</si>
  <si>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</si>
  <si>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</si>
  <si>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</si>
  <si>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</si>
  <si>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</si>
  <si>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</si>
  <si>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</si>
  <si>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</si>
  <si>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</si>
  <si>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</si>
  <si>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</si>
  <si>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</si>
  <si>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</si>
  <si>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</si>
  <si>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</si>
  <si>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</si>
  <si>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</si>
  <si>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</si>
  <si>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</si>
  <si>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</si>
  <si>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</si>
  <si>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</si>
  <si>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</si>
  <si>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</si>
  <si>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</si>
  <si>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</si>
  <si>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</si>
  <si>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</si>
  <si>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</si>
  <si>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</si>
  <si>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</si>
  <si>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</si>
  <si>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</si>
  <si>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</si>
  <si>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</si>
  <si>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</si>
  <si>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</si>
  <si>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</si>
  <si>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</si>
  <si>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</si>
  <si>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</si>
  <si>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</si>
  <si>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</si>
  <si>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</si>
  <si>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</si>
  <si>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</si>
  <si>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</si>
  <si>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</si>
  <si>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</si>
  <si>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</si>
  <si>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</si>
  <si>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</si>
  <si>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</si>
  <si>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</si>
  <si>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</si>
  <si>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</si>
  <si>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</si>
  <si>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</si>
  <si>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</si>
  <si>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</si>
  <si>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</si>
  <si>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</si>
  <si>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</si>
  <si>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</si>
  <si>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</si>
  <si>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</si>
  <si>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</si>
  <si>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</si>
  <si>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</si>
  <si>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</si>
  <si>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</si>
  <si>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</si>
  <si>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</si>
  <si>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</si>
  <si>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</si>
  <si>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</si>
  <si>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</si>
  <si>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</si>
  <si>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</si>
  <si>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</si>
  <si>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</si>
  <si>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</si>
  <si>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</si>
  <si>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</si>
  <si>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</si>
  <si>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</si>
  <si>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</si>
  <si>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</si>
  <si>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</si>
  <si>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</si>
  <si>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</si>
  <si>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</si>
  <si>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</si>
  <si>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</si>
  <si>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</si>
  <si>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</si>
  <si>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</si>
  <si>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</si>
  <si>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</si>
  <si>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</si>
  <si>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</si>
  <si>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</si>
  <si>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</si>
  <si>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</si>
  <si>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</si>
  <si>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</si>
  <si>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</si>
  <si>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</si>
  <si>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</si>
  <si>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</si>
  <si>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</si>
  <si>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</si>
  <si>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</si>
  <si>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</si>
  <si>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</si>
  <si>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</si>
  <si>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</si>
  <si>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</si>
  <si>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</si>
  <si>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</si>
  <si>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</si>
  <si>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</si>
  <si>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</si>
  <si>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</si>
  <si>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</si>
  <si>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</si>
  <si>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</si>
  <si>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</si>
  <si>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</si>
  <si>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</si>
  <si>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</si>
  <si>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</si>
  <si>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</si>
  <si>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</si>
  <si>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</si>
  <si>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</si>
  <si>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</si>
  <si>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</si>
  <si>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</si>
  <si>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</si>
  <si>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</si>
  <si>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</si>
  <si>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</si>
  <si>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</si>
  <si>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</si>
  <si>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</si>
  <si>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</si>
  <si>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</si>
  <si>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</si>
  <si>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</si>
  <si>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</si>
  <si>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</si>
  <si>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</si>
  <si>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</si>
  <si>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</si>
  <si>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</si>
  <si>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</si>
  <si>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</si>
  <si>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</si>
  <si>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</si>
  <si>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</si>
  <si>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</si>
  <si>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</si>
  <si>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</si>
  <si>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</si>
  <si>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</si>
  <si>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</si>
  <si>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</si>
  <si>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</si>
  <si>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</si>
  <si>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</si>
  <si>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</si>
  <si>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</si>
  <si>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</si>
  <si>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</si>
  <si>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</si>
  <si>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</si>
  <si>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</si>
  <si>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</si>
  <si>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</si>
  <si>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</si>
  <si>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</si>
  <si>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</si>
  <si>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</si>
  <si>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</si>
  <si>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</si>
  <si>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</si>
  <si>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</si>
  <si>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</si>
  <si>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</si>
  <si>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</si>
  <si>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</si>
  <si>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</si>
  <si>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</si>
  <si>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</si>
  <si>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</si>
  <si>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</si>
  <si>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</si>
  <si>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</si>
  <si>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</si>
  <si>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</si>
  <si>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</si>
  <si>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</si>
  <si>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</si>
  <si>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</si>
  <si>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</si>
  <si>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</si>
  <si>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</si>
  <si>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</si>
  <si>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</si>
  <si>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</si>
  <si>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</si>
  <si>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</si>
  <si>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</si>
  <si>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</si>
  <si>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</si>
  <si>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</si>
  <si>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</si>
  <si>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</si>
  <si>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</si>
  <si>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</si>
  <si>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</si>
  <si>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</si>
  <si>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</si>
  <si>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</si>
  <si>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</si>
  <si>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</si>
  <si>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</si>
  <si>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</si>
  <si>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</si>
  <si>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</si>
  <si>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</si>
  <si>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</si>
  <si>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</si>
  <si>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</si>
  <si>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</si>
  <si>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</si>
  <si>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</si>
  <si>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</si>
  <si>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</si>
  <si>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</si>
  <si>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</si>
  <si>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</si>
  <si>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</si>
  <si>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</si>
  <si>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</si>
  <si>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</si>
  <si>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</si>
  <si>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</si>
  <si>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</si>
  <si>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</si>
  <si>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</si>
  <si>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</si>
  <si>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</si>
  <si>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</si>
  <si>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</si>
  <si>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</si>
  <si>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</si>
  <si>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</si>
  <si>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</si>
  <si>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</si>
  <si>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</si>
  <si>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</si>
  <si>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</si>
  <si>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</si>
  <si>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</si>
  <si>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</si>
  <si>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</si>
  <si>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</si>
  <si>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</si>
  <si>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</si>
  <si>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</si>
  <si>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</si>
  <si>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</si>
  <si>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</si>
  <si>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</si>
  <si>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</si>
  <si>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</si>
  <si>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</si>
  <si>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</si>
  <si>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</si>
  <si>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</si>
  <si>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</si>
  <si>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</si>
  <si>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</si>
  <si>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</si>
  <si>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</si>
  <si>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</si>
  <si>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</si>
  <si>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</si>
  <si>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</si>
  <si>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</si>
  <si>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</si>
  <si>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</si>
  <si>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</si>
  <si>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</si>
  <si>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</si>
  <si>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</si>
  <si>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</si>
  <si>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</si>
  <si>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</si>
  <si>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</si>
  <si>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</si>
  <si>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</si>
  <si>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</si>
  <si>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</si>
  <si>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</si>
  <si>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</si>
  <si>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</si>
  <si>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</si>
  <si>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</si>
  <si>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</si>
  <si>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</si>
  <si>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</si>
  <si>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</si>
  <si>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</si>
  <si>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</si>
  <si>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</si>
  <si>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</si>
  <si>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</si>
  <si>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</si>
  <si>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</si>
  <si>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</si>
  <si>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</si>
  <si>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</si>
  <si>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</si>
  <si>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</si>
  <si>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</si>
  <si>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</si>
  <si>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</si>
  <si>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</si>
  <si>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</si>
  <si>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</si>
  <si>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</si>
  <si>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</si>
  <si>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</si>
  <si>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</si>
  <si>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</si>
  <si>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</si>
  <si>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</si>
  <si>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</si>
  <si>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</si>
  <si>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</si>
  <si>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</si>
  <si>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</si>
  <si>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</si>
  <si>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</si>
  <si>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</si>
  <si>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</si>
  <si>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</si>
  <si>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</si>
  <si>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</si>
  <si>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</si>
  <si>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</si>
  <si>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</si>
  <si>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</si>
  <si>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</si>
  <si>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</si>
  <si>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</si>
  <si>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</si>
  <si>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</si>
  <si>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</si>
  <si>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</si>
  <si>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</si>
  <si>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</si>
  <si>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</si>
  <si>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</si>
  <si>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</si>
  <si>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</si>
  <si>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</si>
  <si>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</si>
  <si>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</si>
  <si>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</si>
  <si>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</si>
  <si>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</si>
  <si>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</si>
  <si>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</si>
  <si>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</si>
  <si>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</si>
  <si>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</si>
  <si>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</si>
  <si>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</si>
  <si>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</si>
  <si>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</si>
  <si>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</si>
  <si>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</si>
  <si>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</si>
  <si>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</si>
  <si>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</si>
  <si>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</si>
  <si>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</si>
  <si>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</si>
  <si>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</si>
  <si>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</si>
  <si>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</si>
  <si>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</si>
  <si>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</si>
  <si>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</si>
  <si>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</si>
  <si>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</si>
  <si>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</si>
  <si>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</si>
  <si>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</si>
  <si>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</si>
  <si>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</si>
  <si>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</si>
  <si>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</si>
  <si>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</si>
  <si>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</si>
  <si>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</si>
  <si>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</si>
  <si>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</si>
  <si>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</si>
  <si>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</si>
  <si>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</si>
  <si>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</si>
  <si>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</si>
  <si>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</si>
  <si>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</si>
  <si>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</si>
  <si>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</si>
  <si>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</si>
  <si>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</si>
  <si>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</si>
  <si>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</si>
  <si>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</si>
  <si>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</si>
  <si>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</si>
  <si>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</si>
  <si>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</si>
  <si>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</si>
  <si>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</si>
  <si>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</si>
  <si>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</si>
  <si>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</si>
  <si>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</si>
  <si>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</si>
  <si>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</si>
  <si>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</si>
  <si>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</si>
  <si>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</si>
  <si>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</si>
  <si>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</si>
  <si>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</si>
  <si>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</si>
  <si>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</si>
  <si>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</si>
  <si>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</si>
  <si>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</si>
  <si>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</si>
  <si>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</si>
  <si>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</si>
  <si>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</si>
  <si>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</si>
  <si>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</si>
  <si>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</si>
  <si>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</si>
  <si>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</si>
  <si>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</si>
  <si>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</si>
  <si>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</si>
  <si>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</si>
  <si>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</si>
  <si>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</si>
  <si>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</si>
  <si>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</si>
  <si>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</si>
  <si>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</si>
  <si>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</si>
  <si>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</si>
  <si>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</si>
  <si>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</si>
  <si>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</si>
  <si>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</si>
  <si>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</si>
  <si>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</si>
  <si>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</si>
  <si>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</si>
  <si>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</si>
  <si>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</si>
  <si>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</si>
  <si>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</si>
  <si>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</si>
  <si>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</si>
  <si>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</si>
  <si>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</si>
  <si>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</si>
  <si>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</si>
  <si>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</si>
  <si>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</si>
  <si>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</si>
  <si>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</si>
  <si>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</si>
  <si>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</si>
  <si>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</si>
  <si>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</si>
  <si>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</si>
  <si>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</si>
  <si>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</si>
  <si>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</si>
  <si>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</si>
  <si>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</si>
  <si>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</si>
  <si>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</si>
  <si>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</si>
  <si>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</si>
  <si>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</si>
  <si>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</si>
  <si>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</si>
  <si>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</si>
  <si>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</si>
  <si>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</si>
  <si>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</si>
  <si>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</si>
  <si>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</si>
  <si>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</si>
  <si>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</si>
  <si>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</si>
  <si>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</si>
  <si>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</si>
  <si>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</si>
  <si>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</si>
  <si>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</si>
  <si>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</si>
  <si>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</si>
  <si>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</si>
  <si>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</si>
  <si>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</si>
  <si>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</si>
  <si>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</si>
  <si>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</si>
  <si>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</si>
  <si>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</si>
  <si>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</si>
  <si>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</si>
  <si>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</si>
  <si>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</si>
  <si>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</si>
  <si>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</si>
  <si>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</si>
  <si>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</si>
  <si>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</si>
  <si>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</si>
  <si>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</si>
  <si>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</si>
  <si>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</si>
  <si>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</si>
  <si>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</si>
  <si>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</si>
  <si>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</si>
  <si>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</si>
  <si>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</si>
  <si>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</si>
  <si>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</si>
  <si>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</si>
  <si>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</si>
  <si>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</si>
  <si>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</si>
  <si>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</si>
  <si>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</si>
  <si>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</si>
  <si>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</si>
  <si>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</si>
  <si>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</si>
  <si>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</si>
  <si>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</si>
  <si>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</si>
  <si>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</si>
  <si>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</si>
  <si>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</si>
  <si>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</si>
  <si>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</si>
  <si>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</si>
  <si>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</si>
  <si>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</si>
  <si>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</si>
  <si>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</si>
  <si>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</si>
  <si>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</si>
  <si>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</si>
  <si>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</si>
  <si>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</si>
  <si>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</si>
  <si>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</si>
  <si>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</si>
  <si>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</si>
  <si>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</si>
  <si>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</si>
  <si>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</si>
  <si>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</si>
  <si>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</si>
  <si>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</si>
  <si>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</si>
  <si>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</si>
  <si>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</si>
  <si>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</si>
  <si>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</si>
  <si>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</si>
  <si>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</si>
  <si>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</si>
  <si>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</si>
  <si>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</si>
  <si>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</si>
  <si>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</si>
  <si>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</si>
  <si>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</si>
  <si>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</si>
  <si>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</si>
  <si>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</si>
  <si>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</si>
  <si>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</si>
  <si>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</si>
  <si>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</si>
  <si>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</si>
  <si>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</si>
  <si>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</si>
  <si>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</si>
  <si>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</si>
  <si>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</si>
  <si>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</si>
  <si>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</si>
  <si>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</si>
  <si>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</si>
  <si>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</si>
  <si>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</si>
  <si>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</si>
  <si>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</si>
  <si>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</si>
  <si>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</si>
  <si>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</si>
  <si>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</si>
  <si>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</si>
  <si>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</si>
  <si>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</si>
  <si>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</si>
  <si>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</si>
  <si>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</si>
  <si>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</si>
  <si>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</si>
  <si>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</si>
  <si>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</si>
  <si>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</si>
  <si>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</si>
  <si>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</si>
  <si>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</si>
  <si>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</si>
  <si>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</si>
  <si>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</si>
  <si>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</si>
  <si>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</si>
  <si>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</si>
  <si>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</si>
  <si>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</si>
  <si>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</si>
  <si>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</si>
  <si>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</si>
  <si>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</si>
  <si>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</si>
  <si>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</si>
  <si>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</si>
  <si>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</si>
  <si>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</si>
  <si>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</si>
  <si>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</si>
  <si>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</si>
  <si>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</si>
  <si>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</si>
  <si>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</si>
  <si>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</si>
  <si>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</si>
  <si>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</si>
  <si>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</si>
  <si>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</si>
  <si>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</si>
  <si>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</si>
  <si>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</si>
  <si>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</si>
  <si>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</si>
  <si>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</si>
  <si>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</si>
  <si>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</si>
  <si>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</si>
  <si>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</si>
  <si>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</si>
  <si>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</si>
  <si>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</si>
  <si>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</si>
  <si>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</si>
  <si>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</si>
  <si>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</si>
  <si>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</si>
  <si>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</si>
  <si>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</si>
  <si>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</si>
  <si>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</si>
  <si>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</si>
  <si>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</si>
  <si>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</si>
  <si>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</si>
  <si>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</si>
  <si>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</si>
  <si>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</si>
  <si>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</si>
  <si>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</si>
  <si>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</si>
  <si>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</si>
  <si>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</si>
  <si>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</si>
  <si>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</si>
  <si>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</si>
  <si>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</si>
  <si>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</si>
  <si>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</si>
  <si>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</si>
  <si>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</si>
  <si>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</si>
  <si>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</si>
  <si>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</si>
  <si>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</si>
  <si>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</si>
  <si>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</si>
  <si>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</si>
  <si>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</si>
  <si>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</si>
  <si>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</si>
  <si>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</si>
  <si>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</si>
  <si>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</si>
  <si>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</si>
  <si>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</si>
  <si>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</si>
  <si>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</si>
  <si>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</si>
  <si>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</si>
  <si>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</si>
  <si>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</si>
  <si>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</si>
  <si>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</si>
  <si>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</si>
  <si>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</si>
  <si>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</si>
  <si>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</si>
  <si>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</si>
  <si>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</si>
  <si>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</si>
  <si>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</si>
  <si>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</si>
  <si>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</si>
  <si>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</si>
  <si>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</si>
  <si>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</si>
  <si>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</si>
  <si>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</si>
  <si>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</si>
  <si>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</si>
  <si>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</si>
  <si>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</si>
  <si>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</si>
  <si>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</si>
  <si>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</si>
  <si>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</si>
  <si>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</si>
  <si>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</si>
  <si>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</si>
  <si>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</si>
  <si>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</si>
  <si>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</si>
  <si>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</si>
  <si>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</si>
  <si>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</si>
  <si>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</si>
  <si>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</si>
  <si>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</si>
  <si>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</si>
  <si>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</si>
  <si>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</si>
  <si>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</si>
  <si>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</si>
  <si>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</si>
  <si>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</si>
  <si>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</si>
  <si>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</si>
  <si>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</si>
  <si>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</si>
  <si>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</si>
  <si>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</si>
  <si>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</si>
  <si>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</si>
  <si>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</si>
  <si>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</si>
  <si>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</si>
  <si>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</si>
  <si>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</si>
  <si>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</si>
  <si>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</si>
  <si>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</si>
  <si>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</si>
  <si>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</si>
  <si>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</si>
  <si>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</si>
  <si>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</si>
  <si>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</si>
  <si>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</si>
  <si>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</si>
  <si>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</si>
  <si>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</si>
  <si>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</si>
  <si>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</si>
  <si>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</si>
  <si>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</si>
  <si>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</si>
  <si>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</si>
  <si>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</si>
  <si>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</si>
  <si>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</si>
  <si>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</si>
  <si>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</si>
  <si>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</si>
  <si>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</si>
  <si>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</si>
  <si>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</si>
  <si>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</si>
  <si>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</si>
  <si>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</si>
  <si>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</si>
  <si>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</si>
  <si>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</si>
  <si>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</si>
  <si>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</si>
  <si>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</si>
  <si>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</si>
  <si>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</si>
  <si>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</si>
  <si>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</si>
  <si>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</si>
  <si>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</si>
  <si>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</si>
  <si>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</si>
  <si>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</si>
  <si>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</si>
  <si>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</si>
  <si>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</si>
  <si>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</si>
  <si>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</si>
  <si>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</si>
  <si>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</si>
  <si>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</si>
  <si>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</si>
  <si>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</si>
  <si>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</si>
  <si>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</si>
  <si>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</si>
  <si>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</si>
  <si>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</si>
  <si>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</si>
  <si>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</si>
  <si>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</si>
  <si>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</si>
  <si>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</si>
  <si>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</si>
  <si>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</si>
  <si>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</si>
  <si>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</si>
  <si>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</si>
  <si>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</si>
  <si>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</si>
  <si>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</si>
  <si>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</si>
  <si>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</si>
  <si>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</si>
  <si>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</si>
  <si>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</si>
  <si>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</si>
  <si>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</si>
  <si>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</si>
  <si>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</si>
  <si>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</si>
  <si>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</si>
  <si>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</si>
  <si>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</si>
  <si>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</si>
  <si>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</si>
  <si>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</si>
  <si>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</si>
  <si>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</si>
  <si>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</si>
  <si>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</si>
  <si>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</si>
  <si>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</si>
  <si>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</si>
  <si>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</si>
  <si>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</si>
  <si>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</si>
  <si>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</si>
  <si>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</si>
  <si>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</si>
  <si>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</si>
  <si>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</si>
  <si>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</si>
  <si>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</si>
  <si>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</si>
  <si>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</si>
  <si>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</si>
  <si>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</si>
  <si>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</si>
  <si>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</si>
  <si>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</si>
  <si>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</si>
  <si>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</si>
  <si>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</si>
  <si>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</si>
  <si>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</si>
  <si>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</si>
  <si>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</si>
  <si>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</si>
  <si>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</si>
  <si>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</si>
  <si>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</si>
  <si>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</si>
  <si>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</si>
  <si>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</si>
  <si>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</si>
  <si>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</si>
  <si>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</si>
  <si>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</si>
  <si>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</si>
  <si>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</si>
  <si>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</si>
  <si>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</si>
  <si>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</si>
  <si>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</si>
  <si>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</si>
  <si>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</si>
  <si>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</si>
  <si>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</si>
  <si>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</si>
  <si>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</si>
  <si>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</si>
  <si>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</si>
  <si>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</si>
  <si>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</si>
  <si>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</si>
  <si>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</si>
  <si>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</si>
  <si>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</si>
  <si>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</si>
  <si>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</si>
  <si>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</si>
  <si>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</si>
  <si>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</si>
  <si>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</si>
  <si>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</si>
  <si>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</si>
  <si>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</si>
  <si>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</si>
  <si>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</si>
  <si>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</si>
  <si>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</si>
  <si>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</si>
  <si>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</si>
  <si>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</si>
  <si>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</si>
  <si>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</si>
  <si>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</si>
  <si>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</si>
  <si>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</si>
  <si>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</si>
  <si>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</si>
  <si>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</si>
  <si>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</si>
  <si>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</si>
  <si>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</si>
  <si>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</si>
  <si>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</si>
  <si>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</si>
  <si>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</si>
  <si>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</si>
  <si>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</si>
  <si>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</si>
  <si>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</si>
  <si>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</si>
  <si>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</si>
  <si>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</si>
  <si>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</si>
  <si>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</si>
  <si>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</si>
  <si>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</si>
  <si>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</si>
  <si>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</si>
  <si>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</si>
  <si>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</si>
  <si>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</si>
  <si>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</si>
  <si>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</si>
  <si>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</si>
  <si>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</si>
  <si>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</si>
  <si>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</si>
  <si>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</si>
  <si>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</si>
  <si>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</si>
  <si>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</si>
  <si>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</si>
  <si>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</si>
  <si>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</si>
  <si>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</si>
  <si>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</si>
  <si>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</si>
  <si>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</si>
  <si>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</si>
  <si>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</si>
  <si>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</si>
  <si>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</si>
  <si>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</si>
  <si>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</si>
  <si>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</si>
  <si>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</si>
  <si>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</si>
  <si>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</si>
  <si>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</si>
  <si>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</si>
  <si>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</si>
  <si>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</si>
  <si>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</si>
  <si>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</si>
  <si>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</si>
  <si>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</si>
  <si>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</si>
  <si>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</si>
  <si>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</si>
  <si>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</si>
  <si>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</si>
  <si>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</si>
  <si>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</si>
  <si>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</si>
  <si>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</si>
  <si>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</si>
  <si>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</si>
  <si>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</si>
  <si>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</si>
  <si>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</si>
  <si>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</si>
  <si>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</si>
  <si>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</si>
  <si>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</si>
  <si>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</si>
  <si>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</si>
  <si>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</si>
  <si>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</si>
  <si>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</si>
  <si>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</si>
  <si>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</si>
  <si>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</si>
  <si>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</si>
  <si>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</si>
  <si>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</si>
  <si>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</si>
  <si>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</si>
  <si>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</si>
  <si>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</si>
  <si>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</si>
  <si>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</si>
  <si>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</si>
  <si>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</si>
  <si>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</si>
  <si>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</si>
  <si>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</si>
  <si>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</si>
  <si>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</si>
  <si>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</si>
  <si>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</si>
  <si>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</si>
  <si>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</si>
  <si>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</si>
  <si>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</si>
  <si>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</si>
  <si>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</si>
  <si>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</si>
  <si>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</si>
  <si>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</si>
  <si>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</si>
  <si>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</si>
  <si>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</si>
  <si>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</si>
  <si>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</si>
  <si>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</si>
  <si>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</si>
  <si>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</si>
  <si>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</si>
  <si>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</si>
  <si>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</si>
  <si>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</si>
  <si>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</si>
  <si>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</si>
  <si>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</si>
  <si>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</si>
  <si>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</si>
  <si>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</si>
  <si>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</si>
  <si>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</si>
  <si>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</si>
  <si>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</si>
  <si>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</si>
  <si>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</si>
  <si>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</si>
  <si>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</si>
  <si>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</si>
  <si>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</si>
  <si>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</si>
  <si>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</si>
  <si>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</si>
  <si>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</si>
  <si>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</si>
  <si>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</si>
  <si>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</si>
  <si>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</si>
  <si>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</si>
  <si>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</si>
  <si>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</si>
  <si>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</si>
  <si>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</si>
  <si>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</si>
  <si>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</si>
  <si>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</si>
  <si>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</si>
  <si>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</si>
  <si>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</si>
  <si>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</si>
  <si>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</si>
  <si>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</si>
  <si>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</si>
  <si>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</si>
  <si>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</si>
  <si>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</si>
  <si>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</si>
  <si>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</si>
  <si>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</si>
  <si>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</si>
  <si>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</si>
  <si>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</si>
  <si>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</si>
  <si>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</si>
  <si>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</si>
  <si>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</si>
  <si>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</si>
  <si>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</si>
  <si>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</si>
  <si>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</si>
  <si>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</si>
  <si>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</si>
  <si>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</si>
  <si>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</si>
  <si>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</si>
  <si>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</si>
  <si>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</si>
  <si>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</si>
  <si>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</si>
  <si>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</si>
  <si>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</si>
  <si>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</si>
  <si>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</si>
  <si>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</si>
  <si>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</si>
  <si>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</si>
  <si>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</si>
  <si>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</si>
  <si>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</si>
  <si>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</si>
  <si>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</si>
  <si>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</si>
  <si>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</si>
  <si>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</si>
  <si>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</si>
  <si>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</si>
  <si>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</si>
  <si>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</si>
  <si>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</si>
  <si>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</si>
  <si>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</si>
  <si>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</si>
  <si>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</si>
  <si>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</si>
  <si>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</si>
  <si>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</si>
  <si>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</si>
  <si>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</si>
  <si>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</si>
  <si>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</si>
  <si>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</si>
  <si>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</si>
  <si>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</si>
  <si>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</si>
  <si>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</si>
  <si>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</si>
  <si>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</si>
  <si>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</si>
  <si>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</si>
  <si>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</si>
  <si>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</si>
  <si>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</si>
  <si>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</si>
  <si>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</si>
  <si>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</si>
  <si>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</si>
  <si>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</si>
  <si>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</si>
  <si>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</si>
  <si>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</si>
  <si>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</si>
  <si>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</si>
  <si>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</si>
  <si>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</si>
  <si>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</si>
  <si>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</si>
  <si>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</si>
  <si>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</si>
  <si>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</si>
  <si>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</si>
  <si>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</si>
  <si>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</si>
  <si>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</si>
  <si>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</si>
  <si>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</si>
  <si>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</si>
  <si>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</si>
  <si>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</si>
  <si>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</si>
  <si>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</si>
  <si>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</si>
  <si>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</si>
  <si>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</si>
  <si>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</si>
  <si>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</si>
  <si>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</si>
  <si>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</si>
  <si>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</si>
  <si>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</si>
  <si>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</si>
  <si>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</si>
  <si>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</si>
  <si>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</si>
  <si>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</si>
  <si>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</si>
  <si>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</si>
  <si>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</si>
  <si>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</si>
  <si>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</si>
  <si>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</si>
  <si>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</si>
  <si>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</si>
  <si>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</si>
  <si>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</si>
  <si>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</si>
  <si>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</si>
  <si>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</si>
  <si>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</si>
  <si>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</si>
  <si>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</si>
  <si>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</si>
  <si>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</si>
  <si>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</si>
  <si>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</si>
  <si>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</si>
  <si>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</si>
  <si>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</si>
  <si>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</si>
  <si>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</si>
  <si>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</si>
  <si>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</si>
  <si>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</si>
  <si>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</si>
  <si>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</si>
  <si>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</si>
  <si>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</si>
  <si>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</si>
  <si>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</si>
  <si>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</si>
  <si>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</si>
  <si>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</si>
  <si>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</si>
  <si>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</si>
  <si>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</si>
  <si>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</si>
  <si>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</si>
  <si>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</si>
  <si>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</si>
  <si>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</si>
  <si>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</si>
  <si>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</si>
  <si>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</si>
  <si>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</si>
  <si>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</si>
  <si>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</si>
  <si>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</si>
  <si>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</si>
  <si>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</si>
  <si>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</si>
  <si>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</si>
  <si>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</si>
  <si>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</si>
  <si>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</si>
  <si>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</si>
  <si>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</si>
  <si>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</si>
  <si>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</si>
  <si>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</si>
  <si>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</si>
  <si>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</si>
  <si>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</si>
  <si>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</si>
  <si>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</si>
  <si>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</si>
  <si>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</si>
  <si>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</si>
  <si>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</si>
  <si>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</si>
  <si>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</si>
  <si>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</si>
  <si>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</si>
  <si>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</si>
  <si>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</si>
  <si>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</si>
  <si>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</si>
  <si>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</si>
  <si>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</si>
  <si>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</si>
  <si>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</si>
  <si>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</si>
  <si>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</si>
  <si>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</si>
  <si>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</si>
  <si>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</si>
  <si>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</si>
  <si>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</si>
  <si>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</si>
  <si>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</si>
  <si>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</si>
  <si>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</si>
  <si>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</si>
  <si>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</si>
  <si>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</si>
  <si>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</si>
  <si>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</si>
  <si>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</si>
  <si>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</si>
  <si>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</si>
  <si>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</si>
  <si>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</si>
  <si>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</si>
  <si>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</si>
  <si>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</si>
  <si>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</si>
  <si>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</si>
  <si>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</si>
  <si>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</si>
  <si>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</si>
  <si>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</si>
  <si>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</si>
  <si>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</si>
  <si>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</si>
  <si>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</si>
  <si>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</si>
  <si>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</si>
  <si>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</si>
  <si>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</si>
  <si>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</si>
  <si>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</si>
  <si>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</si>
  <si>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</si>
  <si>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</si>
  <si>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</si>
  <si>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</si>
  <si>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</si>
  <si>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</si>
  <si>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</si>
  <si>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</si>
  <si>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</si>
  <si>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</si>
  <si>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</si>
  <si>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</si>
  <si>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</si>
  <si>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</si>
  <si>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</si>
  <si>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</si>
  <si>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</si>
  <si>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</si>
  <si>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</si>
  <si>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</si>
  <si>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</si>
  <si>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</si>
  <si>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</si>
  <si>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</si>
  <si>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</si>
  <si>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</si>
  <si>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</si>
  <si>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</si>
  <si>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</si>
  <si>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</si>
  <si>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</si>
  <si>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</si>
  <si>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</si>
  <si>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</si>
  <si>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</si>
  <si>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</si>
  <si>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</si>
  <si>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</si>
  <si>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</si>
  <si>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</si>
  <si>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</si>
  <si>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</si>
  <si>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</si>
  <si>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</si>
  <si>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</si>
  <si>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</si>
  <si>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</si>
  <si>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</si>
  <si>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</si>
  <si>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</si>
  <si>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</si>
  <si>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</si>
  <si>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</si>
  <si>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</si>
  <si>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</si>
  <si>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</si>
  <si>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</si>
  <si>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</si>
  <si>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</si>
  <si>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</si>
  <si>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</si>
  <si>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</si>
  <si>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</si>
  <si>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</si>
  <si>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</si>
  <si>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</si>
  <si>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</si>
  <si>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</si>
  <si>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</si>
  <si>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</si>
  <si>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</si>
  <si>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</si>
  <si>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</si>
  <si>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</si>
  <si>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</si>
  <si>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</si>
  <si>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</si>
  <si>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</si>
  <si>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</si>
  <si>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</si>
  <si>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</si>
  <si>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</si>
  <si>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</si>
  <si>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</si>
  <si>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</si>
  <si>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</si>
  <si>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</si>
  <si>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</si>
  <si>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</si>
  <si>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</si>
  <si>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</si>
  <si>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</si>
  <si>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</si>
  <si>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</si>
  <si>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</si>
  <si>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</si>
  <si>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</si>
  <si>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</si>
  <si>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</si>
  <si>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</si>
  <si>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</si>
  <si>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</si>
  <si>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</si>
  <si>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</si>
  <si>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</si>
  <si>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</si>
  <si>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</si>
  <si>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</si>
  <si>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</si>
  <si>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</si>
  <si>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</si>
  <si>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</si>
  <si>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</si>
  <si>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</si>
  <si>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</si>
  <si>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</si>
  <si>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</si>
  <si>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</si>
  <si>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</si>
  <si>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</si>
  <si>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</si>
  <si>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</si>
  <si>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</si>
  <si>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</si>
  <si>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</si>
  <si>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</si>
  <si>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</si>
  <si>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</si>
  <si>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</si>
  <si>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</si>
  <si>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</si>
  <si>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</si>
  <si>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</si>
  <si>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</si>
  <si>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</si>
  <si>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</si>
  <si>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</si>
  <si>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</si>
  <si>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</si>
  <si>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</si>
  <si>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</si>
  <si>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</si>
  <si>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</si>
  <si>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</si>
  <si>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</si>
  <si>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</si>
  <si>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</si>
  <si>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</si>
  <si>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</si>
  <si>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</si>
  <si>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</si>
  <si>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</si>
  <si>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</si>
  <si>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</si>
  <si>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</si>
  <si>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</si>
  <si>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</si>
  <si>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</si>
  <si>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</si>
  <si>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</si>
  <si>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</si>
  <si>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</si>
  <si>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</si>
  <si>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</si>
  <si>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</si>
  <si>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</si>
  <si>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</si>
  <si>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</si>
  <si>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</si>
  <si>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</si>
  <si>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</si>
  <si>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</si>
  <si>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</si>
  <si>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</si>
  <si>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</si>
  <si>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</si>
  <si>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</si>
  <si>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</si>
  <si>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</si>
  <si>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</si>
  <si>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</si>
  <si>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</si>
  <si>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</si>
  <si>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</si>
  <si>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</si>
  <si>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</si>
  <si>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</si>
  <si>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</si>
  <si>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</si>
  <si>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</si>
  <si>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</si>
  <si>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</si>
  <si>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</si>
  <si>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</si>
  <si>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</si>
  <si>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</si>
  <si>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</si>
  <si>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</si>
  <si>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</si>
  <si>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</si>
  <si>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</si>
  <si>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</si>
  <si>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</si>
  <si>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</si>
  <si>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</si>
  <si>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</si>
  <si>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</si>
  <si>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</si>
  <si>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</si>
  <si>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</si>
  <si>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</si>
  <si>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</si>
  <si>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</si>
  <si>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</si>
  <si>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</si>
  <si>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</si>
  <si>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</si>
  <si>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</si>
  <si>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</si>
  <si>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</si>
  <si>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</si>
  <si>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</si>
  <si>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</si>
  <si>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</si>
  <si>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</si>
  <si>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</si>
  <si>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</si>
  <si>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</si>
  <si>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</si>
  <si>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</si>
  <si>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</si>
  <si>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</si>
  <si>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</si>
  <si>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</si>
  <si>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</si>
  <si>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</si>
  <si>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</si>
  <si>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</si>
  <si>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</si>
  <si>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</si>
  <si>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</si>
  <si>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</si>
  <si>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</si>
  <si>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</si>
  <si>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</si>
  <si>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</si>
  <si>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</si>
  <si>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</si>
  <si>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</si>
  <si>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</si>
  <si>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</si>
  <si>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</si>
  <si>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</si>
  <si>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</si>
  <si>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</si>
  <si>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</si>
  <si>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</si>
  <si>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</si>
  <si>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</si>
  <si>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</si>
  <si>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</si>
  <si>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</si>
  <si>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</si>
  <si>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</si>
  <si>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</si>
  <si>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</si>
  <si>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</si>
  <si>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</si>
  <si>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</si>
  <si>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</si>
  <si>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</si>
  <si>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</si>
  <si>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</si>
  <si>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</si>
  <si>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</si>
  <si>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</si>
  <si>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</si>
  <si>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</si>
  <si>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</si>
  <si>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</si>
  <si>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</si>
  <si>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</si>
  <si>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</si>
  <si>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</si>
  <si>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</si>
  <si>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</si>
  <si>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</si>
  <si>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</si>
  <si>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</si>
  <si>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</si>
  <si>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</si>
  <si>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</si>
  <si>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</si>
  <si>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</si>
  <si>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</si>
  <si>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</si>
  <si>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</si>
  <si>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</si>
  <si>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</si>
  <si>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</si>
  <si>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</si>
  <si>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</si>
  <si>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</si>
  <si>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</si>
  <si>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</si>
  <si>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</si>
  <si>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</si>
  <si>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</si>
  <si>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</si>
  <si>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</si>
  <si>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</si>
  <si>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</si>
  <si>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</si>
  <si>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</si>
  <si>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</si>
  <si>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</si>
  <si>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</si>
  <si>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</si>
  <si>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</si>
  <si>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</si>
  <si>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</si>
  <si>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</si>
  <si>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</si>
  <si>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</si>
  <si>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</si>
  <si>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</si>
  <si>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</si>
  <si>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</si>
  <si>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</si>
  <si>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</si>
  <si>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</si>
  <si>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</si>
  <si>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</si>
  <si>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</si>
  <si>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</si>
  <si>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</si>
  <si>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</si>
  <si>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</si>
  <si>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</si>
  <si>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</si>
  <si>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</si>
  <si>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</si>
  <si>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</si>
  <si>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</si>
  <si>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</si>
  <si>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</si>
  <si>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</si>
  <si>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</si>
  <si>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</si>
  <si>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</si>
  <si>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</si>
  <si>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</si>
  <si>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</si>
  <si>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</si>
  <si>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</si>
  <si>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</si>
  <si>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</si>
  <si>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</si>
  <si>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</si>
  <si>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</si>
  <si>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</si>
  <si>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</si>
  <si>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</si>
  <si>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</si>
  <si>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</si>
  <si>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</si>
  <si>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</si>
  <si>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</si>
  <si>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</si>
  <si>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</si>
  <si>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</si>
  <si>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</si>
  <si>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</si>
  <si>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</si>
  <si>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</si>
  <si>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</si>
  <si>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</si>
  <si>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</si>
  <si>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</si>
  <si>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</si>
  <si>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</si>
  <si>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</si>
  <si>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</si>
  <si>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</si>
  <si>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</si>
  <si>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</si>
  <si>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</si>
  <si>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</si>
  <si>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</si>
  <si>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</si>
  <si>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</si>
  <si>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</si>
  <si>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</si>
  <si>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</si>
  <si>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</si>
  <si>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</si>
  <si>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</si>
  <si>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</si>
  <si>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</si>
  <si>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</si>
  <si>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</si>
  <si>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</si>
  <si>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</si>
  <si>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</si>
  <si>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</si>
  <si>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</si>
  <si>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</si>
  <si>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</si>
  <si>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</si>
  <si>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</si>
  <si>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</si>
  <si>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</si>
  <si>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</si>
  <si>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</si>
  <si>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</si>
  <si>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</si>
  <si>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</si>
  <si>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</si>
  <si>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</si>
  <si>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</si>
  <si>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</si>
  <si>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</si>
  <si>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</si>
  <si>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</si>
  <si>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</si>
  <si>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</si>
  <si>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</si>
  <si>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</si>
  <si>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</si>
  <si>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</si>
  <si>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</si>
  <si>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</si>
  <si>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</si>
  <si>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</si>
  <si>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</si>
  <si>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</si>
  <si>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</si>
  <si>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</si>
  <si>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</si>
  <si>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</si>
  <si>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</si>
  <si>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</si>
  <si>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</si>
  <si>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</si>
  <si>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</si>
  <si>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</si>
  <si>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</si>
  <si>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</si>
  <si>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</si>
  <si>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</si>
  <si>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</si>
  <si>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</si>
  <si>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</si>
  <si>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</si>
  <si>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</si>
  <si>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</si>
  <si>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</si>
  <si>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</si>
  <si>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</si>
  <si>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</si>
  <si>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</si>
  <si>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</si>
  <si>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</si>
  <si>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</si>
  <si>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</si>
  <si>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</si>
  <si>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</si>
  <si>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</si>
  <si>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</si>
  <si>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</si>
  <si>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</si>
  <si>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</si>
  <si>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</si>
  <si>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</si>
  <si>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</si>
  <si>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</si>
  <si>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</si>
  <si>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</si>
  <si>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</si>
  <si>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</si>
  <si>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</si>
  <si>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</si>
  <si>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</si>
  <si>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</si>
  <si>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</si>
  <si>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</si>
  <si>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</si>
  <si>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</si>
  <si>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</si>
  <si>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</si>
  <si>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</si>
  <si>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</si>
  <si>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</si>
  <si>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</si>
  <si>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</si>
  <si>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</si>
  <si>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</si>
  <si>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</si>
  <si>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</si>
  <si>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</si>
  <si>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</si>
  <si>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</si>
  <si>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</si>
  <si>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</si>
  <si>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</si>
  <si>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</si>
  <si>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</si>
  <si>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</si>
  <si>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</si>
  <si>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</si>
  <si>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</si>
  <si>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</si>
  <si>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</si>
  <si>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</si>
  <si>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</si>
  <si>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</si>
  <si>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</si>
  <si>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</si>
  <si>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</si>
  <si>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</si>
  <si>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</si>
  <si>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</si>
  <si>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</si>
  <si>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</si>
  <si>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</si>
  <si>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</si>
  <si>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</si>
  <si>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</si>
  <si>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</si>
  <si>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</si>
  <si>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</si>
  <si>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</si>
  <si>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</si>
  <si>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</si>
  <si>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</si>
  <si>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</si>
  <si>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</si>
  <si>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</si>
  <si>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</si>
  <si>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</si>
  <si>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</si>
  <si>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</si>
  <si>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</si>
  <si>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</si>
  <si>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</si>
  <si>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</si>
  <si>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</si>
  <si>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</si>
  <si>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</si>
  <si>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</si>
  <si>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</si>
  <si>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</si>
  <si>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</si>
  <si>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</si>
  <si>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</si>
  <si>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</si>
  <si>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</si>
  <si>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</si>
  <si>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</si>
  <si>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</si>
  <si>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</si>
  <si>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</si>
  <si>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</si>
  <si>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</si>
  <si>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</si>
  <si>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</si>
  <si>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</si>
  <si>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</si>
  <si>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</si>
  <si>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</si>
  <si>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</si>
  <si>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</si>
  <si>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</si>
  <si>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</si>
  <si>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</si>
  <si>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</si>
  <si>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</si>
  <si>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</si>
  <si>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</si>
  <si>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</si>
  <si>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</si>
  <si>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</si>
  <si>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</si>
  <si>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</si>
  <si>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</si>
  <si>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</si>
  <si>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</si>
  <si>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</si>
  <si>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</si>
  <si>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</si>
  <si>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</si>
  <si>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</si>
  <si>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</si>
  <si>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</si>
  <si>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</si>
  <si>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</si>
  <si>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</si>
  <si>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</si>
  <si>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</si>
  <si>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</si>
  <si>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</si>
  <si>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</si>
  <si>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</si>
  <si>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</si>
  <si>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</si>
  <si>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</si>
  <si>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</si>
  <si>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</si>
  <si>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</si>
  <si>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</si>
  <si>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</si>
  <si>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</si>
  <si>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</si>
  <si>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</si>
  <si>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</si>
  <si>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</si>
  <si>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</si>
  <si>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</si>
  <si>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</si>
  <si>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</si>
  <si>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</si>
  <si>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</si>
  <si>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</si>
  <si>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</si>
  <si>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</si>
  <si>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</si>
  <si>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</si>
  <si>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</si>
  <si>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</si>
  <si>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</si>
  <si>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</si>
  <si>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</si>
  <si>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</si>
  <si>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</si>
  <si>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</si>
  <si>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</si>
  <si>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</si>
  <si>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</si>
  <si>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</si>
  <si>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</si>
  <si>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</si>
  <si>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</si>
  <si>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</si>
  <si>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</si>
  <si>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</si>
  <si>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</si>
  <si>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</si>
  <si>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</si>
  <si>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</si>
  <si>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</si>
  <si>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</si>
  <si>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</si>
  <si>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</si>
  <si>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</si>
  <si>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</si>
  <si>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</si>
  <si>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</si>
  <si>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</si>
  <si>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</si>
  <si>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</si>
  <si>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</si>
  <si>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</si>
  <si>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</si>
  <si>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</si>
  <si>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</si>
  <si>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</si>
  <si>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</si>
  <si>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</si>
  <si>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</si>
  <si>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</si>
  <si>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</si>
  <si>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</si>
  <si>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</si>
  <si>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</si>
  <si>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</si>
  <si>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</si>
  <si>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</si>
  <si>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</si>
  <si>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</si>
  <si>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</si>
  <si>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</si>
  <si>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</si>
  <si>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</si>
  <si>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</si>
  <si>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</si>
  <si>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</si>
  <si>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</si>
  <si>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</si>
  <si>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</si>
  <si>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</si>
  <si>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</si>
  <si>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</si>
  <si>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</si>
  <si>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</si>
  <si>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</si>
  <si>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</si>
  <si>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</si>
  <si>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</si>
  <si>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</si>
  <si>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</si>
  <si>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</si>
  <si>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</si>
  <si>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</si>
  <si>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</si>
  <si>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</si>
  <si>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</si>
  <si>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</si>
  <si>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</si>
  <si>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</si>
  <si>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</si>
  <si>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</si>
  <si>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</si>
  <si>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</si>
  <si>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</si>
  <si>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</si>
  <si>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</si>
  <si>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</si>
  <si>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</si>
  <si>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</si>
  <si>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</si>
  <si>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</si>
  <si>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</si>
  <si>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</si>
  <si>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</si>
  <si>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</si>
  <si>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</si>
  <si>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</si>
  <si>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</si>
  <si>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</si>
  <si>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</si>
  <si>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</si>
  <si>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</si>
  <si>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</si>
  <si>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</si>
  <si>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</si>
  <si>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</si>
  <si>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</si>
  <si>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</si>
  <si>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</si>
  <si>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</si>
  <si>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</si>
  <si>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</si>
  <si>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</si>
  <si>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</si>
  <si>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</si>
  <si>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</si>
  <si>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</si>
  <si>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</si>
  <si>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</si>
  <si>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</si>
  <si>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</si>
  <si>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</si>
  <si>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</si>
  <si>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</si>
  <si>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</si>
  <si>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</si>
  <si>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</si>
  <si>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</si>
  <si>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</si>
  <si>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</si>
  <si>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</si>
  <si>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</si>
  <si>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</si>
  <si>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</si>
  <si>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</si>
  <si>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</si>
  <si>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</si>
  <si>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</si>
  <si>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</si>
  <si>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</si>
  <si>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</si>
  <si>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</si>
  <si>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</si>
  <si>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</si>
  <si>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</si>
  <si>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</si>
  <si>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</si>
  <si>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</si>
  <si>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</si>
  <si>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</si>
  <si>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</si>
  <si>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</si>
  <si>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</si>
  <si>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</si>
  <si>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</si>
  <si>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</si>
  <si>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</si>
  <si>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</si>
  <si>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</si>
  <si>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</si>
  <si>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</si>
  <si>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</si>
  <si>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</si>
  <si>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</si>
  <si>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</si>
  <si>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</si>
  <si>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</si>
  <si>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</si>
  <si>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</si>
  <si>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</si>
  <si>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</si>
  <si>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</si>
  <si>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</si>
  <si>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</si>
  <si>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</si>
  <si>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</si>
  <si>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</si>
  <si>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</si>
  <si>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</si>
  <si>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</si>
  <si>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</si>
  <si>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</si>
  <si>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</si>
  <si>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</si>
  <si>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</si>
  <si>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</si>
  <si>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</si>
  <si>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</si>
  <si>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</si>
  <si>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</si>
  <si>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</si>
  <si>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</si>
  <si>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</si>
  <si>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</si>
  <si>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</si>
  <si>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</si>
  <si>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</si>
  <si>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</si>
  <si>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</si>
  <si>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</si>
  <si>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</si>
  <si>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</si>
  <si>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</si>
  <si>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</si>
  <si>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</si>
  <si>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</si>
  <si>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</si>
  <si>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</si>
  <si>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</si>
  <si>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</si>
  <si>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</si>
  <si>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</si>
  <si>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</si>
  <si>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</si>
  <si>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</si>
  <si>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</si>
  <si>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</si>
  <si>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</si>
  <si>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</si>
  <si>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</si>
  <si>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</si>
  <si>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</si>
  <si>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</si>
  <si>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</si>
  <si>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</si>
  <si>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</si>
  <si>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</si>
  <si>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</si>
  <si>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</si>
  <si>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</si>
  <si>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</si>
  <si>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</si>
  <si>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</si>
  <si>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</si>
  <si>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</si>
  <si>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</si>
  <si>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</si>
  <si>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</si>
  <si>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</si>
  <si>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</si>
  <si>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</si>
  <si>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</si>
  <si>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</si>
  <si>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</si>
  <si>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</si>
  <si>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</si>
  <si>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</si>
  <si>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</si>
  <si>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</si>
  <si>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</si>
  <si>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</si>
  <si>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</si>
  <si>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</si>
  <si>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</si>
  <si>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</si>
  <si>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</si>
  <si>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</si>
  <si>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</si>
  <si>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</si>
  <si>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</si>
  <si>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</si>
  <si>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</si>
  <si>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</si>
  <si>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</si>
  <si>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</si>
  <si>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</si>
  <si>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</si>
  <si>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</si>
  <si>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</si>
  <si>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</si>
  <si>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</si>
  <si>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</si>
  <si>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</si>
  <si>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</si>
  <si>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</si>
  <si>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</si>
  <si>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</si>
  <si>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</si>
  <si>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</si>
  <si>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</si>
  <si>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</si>
  <si>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</si>
  <si>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</si>
  <si>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</si>
  <si>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</si>
  <si>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</si>
  <si>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</si>
  <si>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</si>
  <si>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</si>
  <si>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</si>
  <si>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</si>
  <si>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</si>
  <si>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</si>
  <si>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</si>
  <si>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</si>
  <si>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</si>
  <si>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</si>
  <si>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</si>
  <si>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</si>
  <si>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</si>
  <si>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</si>
  <si>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</si>
  <si>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</si>
  <si>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</si>
  <si>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</si>
  <si>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</si>
  <si>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</si>
  <si>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</si>
  <si>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</si>
  <si>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</si>
  <si>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</si>
  <si>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</si>
  <si>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</si>
  <si>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</si>
  <si>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</si>
  <si>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</si>
  <si>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</si>
  <si>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</si>
  <si>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</si>
  <si>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</si>
  <si>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</si>
  <si>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</si>
  <si>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</si>
  <si>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</si>
  <si>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</si>
  <si>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</si>
  <si>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</si>
  <si>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</si>
  <si>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</si>
  <si>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</si>
  <si>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</si>
  <si>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</si>
  <si>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</si>
  <si>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</si>
  <si>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</si>
  <si>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</si>
  <si>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</si>
  <si>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</si>
  <si>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</si>
  <si>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</si>
  <si>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</si>
  <si>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</si>
  <si>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</si>
  <si>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</si>
  <si>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</si>
  <si>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</si>
  <si>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</si>
  <si>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</si>
  <si>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</si>
  <si>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</si>
  <si>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</si>
  <si>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</si>
  <si>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</si>
  <si>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</si>
  <si>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</si>
  <si>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</si>
  <si>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</si>
  <si>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</si>
  <si>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</si>
  <si>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</si>
  <si>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</si>
  <si>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</si>
  <si>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</si>
  <si>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</si>
  <si>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</si>
  <si>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</si>
  <si>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</si>
  <si>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</si>
  <si>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</si>
  <si>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</si>
  <si>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</si>
  <si>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</si>
  <si>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</si>
  <si>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</si>
  <si>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</si>
  <si>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</si>
  <si>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</si>
  <si>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</si>
  <si>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</si>
  <si>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</si>
  <si>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</si>
  <si>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</si>
  <si>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</si>
  <si>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</si>
  <si>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</si>
  <si>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</si>
  <si>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</si>
  <si>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</si>
  <si>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</si>
  <si>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</si>
  <si>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</si>
  <si>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</si>
  <si>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</si>
  <si>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</si>
  <si>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</si>
  <si>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</si>
  <si>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</si>
  <si>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</si>
  <si>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</si>
  <si>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</si>
  <si>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</si>
  <si>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</si>
  <si>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</si>
  <si>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</si>
  <si>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</si>
  <si>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</si>
  <si>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</si>
  <si>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</si>
  <si>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</si>
  <si>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</si>
  <si>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</si>
  <si>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</si>
  <si>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</si>
  <si>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</si>
  <si>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</si>
  <si>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</si>
  <si>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</si>
  <si>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</si>
  <si>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</si>
  <si>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</si>
  <si>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</si>
  <si>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</si>
  <si>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</si>
  <si>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</si>
  <si>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</si>
  <si>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</si>
  <si>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</si>
  <si>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</si>
  <si>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</si>
  <si>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</si>
  <si>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</si>
  <si>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</si>
  <si>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</si>
  <si>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</si>
  <si>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</si>
  <si>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</si>
  <si>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</si>
  <si>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</si>
  <si>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</si>
  <si>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</si>
  <si>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</si>
  <si>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</si>
  <si>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</si>
  <si>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</si>
  <si>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</si>
  <si>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</si>
  <si>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</si>
  <si>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</si>
  <si>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</si>
  <si>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</si>
  <si>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</si>
  <si>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</si>
  <si>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</si>
  <si>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</si>
  <si>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</si>
  <si>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</si>
  <si>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</si>
  <si>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</si>
  <si>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</si>
  <si>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</si>
  <si>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</si>
  <si>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</si>
  <si>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</si>
  <si>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</si>
  <si>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</si>
  <si>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</si>
  <si>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</si>
  <si>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</si>
  <si>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</si>
  <si>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</si>
  <si>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</si>
  <si>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</si>
  <si>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</si>
  <si>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</si>
  <si>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</si>
  <si>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</si>
  <si>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</si>
  <si>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</si>
  <si>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</si>
  <si>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</si>
  <si>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</si>
  <si>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</si>
  <si>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</si>
  <si>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</si>
  <si>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</si>
  <si>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</si>
  <si>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</si>
  <si>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</si>
  <si>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</si>
  <si>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</si>
  <si>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</si>
  <si>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</si>
  <si>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</si>
  <si>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</si>
  <si>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</si>
  <si>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</si>
  <si>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</si>
  <si>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</si>
  <si>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</si>
  <si>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</si>
  <si>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</si>
  <si>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</si>
  <si>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</si>
  <si>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</si>
  <si>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</si>
  <si>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</si>
  <si>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</si>
  <si>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</si>
  <si>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</si>
  <si>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</si>
  <si>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</si>
  <si>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</si>
  <si>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</si>
  <si>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</si>
  <si>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</si>
  <si>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</si>
  <si>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</si>
  <si>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</si>
  <si>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</si>
  <si>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</si>
  <si>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</si>
  <si>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</si>
  <si>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</si>
  <si>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</si>
  <si>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</si>
  <si>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</si>
  <si>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</si>
  <si>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</si>
  <si>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</si>
  <si>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</si>
  <si>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</si>
  <si>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</si>
  <si>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</si>
  <si>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</si>
  <si>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</si>
  <si>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</si>
  <si>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</si>
  <si>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</si>
  <si>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</si>
  <si>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</si>
  <si>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</si>
  <si>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</si>
  <si>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</si>
  <si>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</si>
  <si>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</si>
  <si>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</si>
  <si>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</si>
  <si>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</si>
  <si>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</si>
  <si>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</si>
  <si>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</si>
  <si>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</si>
  <si>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</si>
  <si>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</si>
  <si>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</si>
  <si>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</si>
  <si>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</si>
  <si>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</si>
  <si>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</si>
  <si>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</si>
  <si>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</si>
  <si>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</si>
  <si>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</si>
  <si>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</si>
  <si>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</si>
  <si>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</si>
  <si>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</si>
  <si>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</si>
  <si>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</si>
  <si>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</si>
  <si>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</si>
  <si>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</si>
  <si>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</si>
  <si>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</si>
  <si>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</si>
  <si>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</si>
  <si>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</si>
  <si>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</si>
  <si>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</si>
  <si>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</si>
  <si>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</si>
  <si>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</si>
  <si>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</si>
  <si>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</si>
  <si>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</si>
  <si>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</si>
  <si>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</si>
  <si>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</si>
  <si>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</si>
  <si>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</si>
  <si>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</si>
  <si>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</si>
  <si>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</si>
  <si>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</si>
  <si>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</si>
  <si>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</si>
  <si>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</si>
  <si>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</si>
  <si>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</si>
  <si>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</si>
  <si>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</si>
  <si>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</si>
  <si>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</si>
  <si>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</si>
  <si>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</si>
  <si>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</si>
  <si>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</si>
  <si>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</si>
  <si>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</si>
  <si>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</si>
  <si>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</si>
  <si>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</si>
  <si>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</si>
  <si>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</si>
  <si>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</si>
  <si>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</si>
  <si>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</si>
  <si>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</si>
  <si>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</si>
  <si>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</si>
  <si>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</si>
  <si>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</si>
  <si>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</si>
  <si>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</si>
  <si>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</si>
  <si>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</si>
  <si>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</si>
  <si>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</si>
  <si>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</si>
  <si>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</si>
  <si>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</si>
  <si>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</si>
  <si>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</si>
  <si>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</si>
  <si>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</si>
  <si>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</si>
  <si>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</si>
  <si>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</si>
  <si>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</si>
  <si>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</si>
  <si>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</si>
  <si>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</si>
  <si>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</si>
  <si>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</si>
  <si>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</si>
  <si>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</si>
  <si>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</si>
  <si>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</si>
  <si>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</si>
  <si>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</si>
  <si>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</si>
  <si>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</si>
  <si>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</si>
  <si>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</si>
  <si>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</si>
  <si>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</si>
  <si>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</si>
  <si>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</si>
  <si>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</si>
  <si>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</si>
  <si>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</si>
  <si>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</si>
  <si>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</si>
  <si>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</si>
  <si>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</si>
  <si>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</si>
  <si>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</si>
  <si>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</si>
  <si>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</si>
  <si>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</si>
  <si>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</si>
  <si>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</si>
  <si>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</si>
  <si>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</si>
  <si>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</si>
  <si>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</si>
  <si>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</si>
  <si>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</si>
  <si>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</si>
  <si>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</si>
  <si>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</si>
  <si>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</si>
  <si>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</si>
  <si>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</si>
  <si>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</si>
  <si>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</si>
  <si>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</si>
  <si>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</si>
  <si>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</si>
  <si>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</si>
  <si>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</si>
  <si>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</si>
  <si>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</si>
  <si>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</si>
  <si>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</si>
  <si>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</si>
  <si>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</si>
  <si>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</si>
  <si>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</si>
  <si>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</si>
  <si>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</si>
  <si>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</si>
  <si>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</si>
  <si>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</si>
  <si>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</si>
  <si>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</si>
  <si>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</si>
  <si>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</si>
  <si>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</si>
  <si>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</si>
  <si>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</si>
  <si>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</si>
  <si>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</si>
  <si>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</si>
  <si>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</si>
  <si>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</si>
  <si>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</si>
  <si>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</si>
  <si>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</si>
  <si>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</si>
  <si>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</si>
  <si>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</si>
  <si>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</si>
  <si>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</si>
  <si>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</si>
  <si>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</si>
  <si>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</si>
  <si>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</si>
  <si>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</si>
  <si>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</si>
  <si>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</si>
  <si>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</si>
  <si>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</si>
  <si>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</si>
  <si>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</si>
  <si>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</si>
  <si>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</si>
  <si>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</si>
  <si>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</si>
  <si>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</si>
  <si>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</si>
  <si>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</si>
  <si>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</si>
  <si>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</si>
  <si>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</si>
  <si>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</si>
  <si>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</si>
  <si>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</si>
  <si>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</si>
  <si>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</si>
  <si>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</si>
  <si>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</si>
  <si>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</si>
  <si>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</si>
  <si>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</si>
  <si>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</si>
  <si>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</si>
  <si>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</si>
  <si>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</si>
  <si>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</si>
  <si>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</si>
  <si>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</si>
  <si>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</si>
  <si>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</si>
  <si>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</si>
  <si>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</si>
  <si>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</si>
  <si>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</si>
  <si>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</si>
  <si>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</si>
  <si>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</si>
  <si>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</si>
  <si>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</si>
  <si>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</si>
  <si>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</si>
  <si>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</si>
  <si>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</si>
  <si>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</si>
  <si>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</si>
  <si>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</si>
  <si>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</si>
  <si>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</si>
  <si>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</si>
  <si>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</si>
  <si>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</si>
  <si>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</si>
  <si>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</si>
  <si>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</si>
  <si>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</si>
  <si>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</si>
  <si>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</si>
  <si>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</si>
  <si>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</si>
  <si>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</si>
  <si>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</si>
  <si>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</si>
  <si>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</si>
  <si>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</si>
  <si>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</si>
  <si>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</si>
  <si>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</si>
  <si>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</si>
  <si>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</si>
  <si>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</si>
  <si>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</si>
  <si>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</si>
  <si>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</si>
  <si>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</si>
  <si>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</si>
  <si>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</si>
  <si>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</si>
  <si>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</si>
  <si>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</si>
  <si>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</si>
  <si>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</si>
  <si>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</si>
  <si>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</si>
  <si>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</si>
  <si>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</si>
  <si>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</si>
  <si>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</si>
  <si>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</si>
  <si>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</si>
  <si>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</si>
  <si>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</si>
  <si>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</si>
  <si>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</si>
  <si>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</si>
  <si>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</si>
  <si>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</si>
  <si>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</si>
  <si>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</si>
  <si>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</si>
  <si>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</si>
  <si>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</si>
  <si>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</si>
  <si>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</si>
  <si>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</si>
  <si>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</si>
  <si>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</si>
  <si>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</si>
  <si>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</si>
  <si>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</si>
  <si>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</si>
  <si>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</si>
  <si>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</si>
  <si>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</si>
  <si>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</si>
  <si>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</si>
  <si>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</si>
  <si>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</si>
  <si>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</si>
  <si>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</si>
  <si>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</si>
  <si>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</si>
  <si>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</si>
  <si>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</si>
  <si>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</si>
  <si>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</si>
  <si>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</si>
  <si>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</si>
  <si>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</si>
  <si>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</si>
  <si>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</si>
  <si>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</si>
  <si>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</si>
  <si>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</si>
  <si>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</si>
  <si>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</si>
  <si>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</si>
  <si>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</si>
  <si>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</si>
  <si>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</si>
  <si>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</si>
  <si>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</si>
  <si>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</si>
  <si>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</si>
  <si>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</si>
  <si>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</si>
  <si>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</si>
  <si>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</si>
  <si>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</si>
  <si>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</si>
  <si>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</si>
  <si>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</si>
  <si>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</si>
  <si>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</si>
  <si>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</si>
  <si>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</si>
  <si>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</si>
  <si>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</si>
  <si>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</si>
  <si>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</si>
  <si>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</si>
  <si>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</si>
  <si>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</si>
  <si>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</si>
  <si>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</si>
  <si>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</si>
  <si>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</si>
  <si>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</si>
  <si>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</si>
  <si>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</si>
  <si>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</si>
  <si>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</si>
  <si>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</si>
  <si>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</si>
  <si>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</si>
  <si>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</si>
  <si>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</si>
  <si>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</si>
  <si>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</si>
  <si>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</si>
  <si>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</si>
  <si>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</si>
  <si>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</si>
  <si>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</si>
  <si>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</si>
  <si>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</si>
  <si>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</si>
  <si>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</si>
  <si>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</si>
  <si>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</si>
  <si>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</si>
  <si>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</si>
  <si>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</si>
  <si>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</si>
  <si>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</si>
  <si>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</si>
  <si>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</si>
  <si>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</si>
  <si>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</si>
  <si>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</si>
  <si>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</si>
  <si>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</si>
  <si>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</si>
  <si>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</si>
  <si>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</si>
  <si>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</si>
  <si>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</si>
  <si>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</si>
  <si>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</si>
  <si>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</si>
  <si>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</si>
  <si>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</si>
  <si>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</si>
  <si>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</si>
  <si>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</si>
  <si>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</si>
  <si>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</si>
  <si>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</si>
  <si>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</si>
  <si>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</si>
  <si>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</si>
  <si>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</si>
  <si>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</si>
  <si>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</si>
  <si>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</si>
  <si>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</si>
  <si>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</si>
  <si>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</si>
  <si>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</si>
  <si>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</si>
  <si>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</si>
  <si>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</si>
  <si>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</si>
  <si>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</si>
  <si>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</si>
  <si>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</si>
  <si>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</si>
  <si>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</si>
  <si>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</si>
  <si>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</si>
  <si>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</si>
  <si>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</si>
  <si>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</si>
  <si>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</si>
  <si>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</si>
  <si>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</si>
  <si>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</si>
  <si>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</si>
  <si>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</si>
  <si>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</si>
  <si>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</si>
  <si>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</si>
  <si>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</si>
  <si>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</si>
  <si>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</si>
  <si>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</si>
  <si>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</si>
  <si>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</si>
  <si>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</si>
  <si>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</si>
  <si>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</si>
  <si>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</si>
  <si>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</si>
  <si>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</si>
  <si>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</si>
  <si>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</si>
  <si>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</si>
  <si>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</si>
  <si>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</si>
  <si>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</si>
  <si>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</si>
  <si>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</si>
  <si>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</si>
  <si>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</si>
  <si>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</si>
  <si>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</si>
  <si>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</si>
  <si>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</si>
  <si>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</si>
  <si>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</si>
  <si>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</si>
  <si>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</si>
  <si>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</si>
  <si>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</si>
  <si>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</si>
  <si>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</si>
  <si>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</si>
  <si>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</si>
  <si>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</si>
  <si>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</si>
  <si>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</si>
  <si>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</si>
  <si>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</si>
  <si>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</si>
  <si>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</si>
  <si>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</si>
  <si>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</si>
  <si>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</si>
  <si>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</si>
  <si>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</si>
  <si>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</si>
  <si>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</si>
  <si>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</si>
  <si>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</si>
  <si>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</si>
  <si>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</si>
  <si>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</si>
  <si>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</si>
  <si>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</si>
  <si>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</si>
  <si>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</si>
  <si>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</si>
  <si>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</si>
  <si>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</si>
  <si>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</si>
  <si>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</si>
  <si>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</si>
  <si>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</si>
  <si>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</si>
  <si>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</si>
  <si>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</si>
  <si>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</si>
  <si>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</si>
  <si>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</si>
  <si>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</si>
  <si>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</si>
  <si>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</si>
  <si>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</si>
  <si>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</si>
  <si>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</si>
  <si>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</si>
  <si>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</si>
  <si>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</si>
  <si>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</si>
  <si>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</si>
  <si>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</si>
  <si>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</si>
  <si>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</si>
  <si>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</si>
  <si>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</si>
  <si>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</si>
  <si>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</si>
  <si>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</si>
  <si>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</si>
  <si>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</si>
  <si>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</si>
  <si>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</si>
  <si>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</si>
  <si>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</si>
  <si>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</si>
  <si>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</si>
  <si>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</si>
  <si>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</si>
  <si>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</si>
  <si>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</si>
  <si>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</si>
  <si>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</si>
  <si>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</si>
  <si>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</si>
  <si>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</si>
  <si>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</si>
  <si>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</si>
  <si>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</si>
  <si>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</si>
  <si>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</si>
  <si>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</si>
  <si>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</si>
  <si>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</si>
  <si>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</si>
  <si>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</si>
  <si>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</si>
  <si>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</si>
  <si>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</si>
  <si>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</si>
  <si>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</si>
  <si>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</si>
  <si>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</si>
  <si>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</si>
  <si>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</si>
  <si>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</si>
  <si>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</si>
  <si>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</si>
  <si>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</si>
  <si>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</si>
  <si>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</si>
  <si>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</si>
  <si>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</si>
  <si>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</si>
  <si>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</si>
  <si>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</si>
  <si>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</si>
  <si>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</si>
  <si>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</si>
  <si>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</si>
  <si>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</si>
  <si>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</si>
  <si>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</si>
  <si>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</si>
  <si>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</si>
  <si>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</si>
  <si>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</si>
  <si>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</si>
  <si>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</si>
  <si>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</si>
  <si>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</si>
  <si>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</si>
  <si>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</si>
  <si>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</si>
  <si>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</si>
  <si>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</si>
  <si>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</si>
  <si>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</si>
  <si>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</si>
  <si>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</si>
  <si>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</si>
  <si>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</si>
  <si>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</si>
  <si>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</si>
  <si>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</si>
  <si>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</si>
  <si>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</si>
  <si>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</si>
  <si>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</si>
  <si>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</si>
  <si>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</si>
  <si>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</si>
  <si>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</si>
  <si>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</si>
  <si>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</si>
  <si>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</si>
  <si>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</si>
  <si>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</si>
  <si>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</si>
  <si>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</si>
  <si>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</si>
  <si>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</si>
  <si>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</si>
  <si>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</si>
  <si>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</si>
  <si>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</si>
  <si>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</si>
  <si>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</si>
  <si>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</si>
  <si>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</si>
  <si>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</si>
  <si>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</si>
  <si>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</si>
  <si>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</si>
  <si>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</si>
  <si>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</si>
  <si>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</si>
  <si>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</si>
  <si>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</si>
  <si>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</si>
  <si>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</si>
  <si>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</si>
  <si>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</si>
  <si>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</si>
  <si>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</si>
  <si>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</si>
  <si>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</si>
  <si>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</si>
  <si>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</si>
  <si>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</si>
  <si>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</si>
  <si>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</si>
  <si>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</si>
  <si>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</si>
  <si>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</si>
  <si>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</si>
  <si>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</si>
  <si>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</si>
  <si>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</si>
  <si>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</si>
  <si>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</si>
  <si>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</si>
  <si>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</si>
  <si>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</si>
  <si>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</si>
  <si>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</si>
  <si>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</si>
  <si>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</si>
  <si>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</si>
  <si>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</si>
  <si>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</si>
  <si>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</si>
  <si>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</si>
  <si>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</si>
  <si>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</si>
  <si>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</si>
  <si>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</si>
  <si>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</si>
  <si>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</si>
  <si>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</si>
  <si>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</si>
  <si>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</si>
  <si>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</si>
  <si>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</si>
  <si>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</si>
  <si>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</si>
  <si>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</si>
  <si>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</si>
  <si>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</si>
  <si>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</si>
  <si>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</si>
  <si>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</si>
  <si>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</si>
  <si>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</si>
  <si>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</si>
  <si>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</si>
  <si>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</si>
  <si>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</si>
  <si>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</si>
  <si>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</si>
  <si>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</si>
  <si>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</si>
  <si>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</si>
  <si>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</si>
  <si>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</si>
  <si>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</si>
  <si>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</si>
  <si>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</si>
  <si>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</si>
  <si>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</si>
  <si>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</si>
  <si>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</si>
  <si>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</si>
  <si>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</si>
  <si>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</si>
  <si>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</si>
  <si>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</si>
  <si>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</si>
  <si>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</si>
  <si>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</si>
  <si>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</si>
  <si>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</si>
  <si>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</si>
  <si>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</si>
  <si>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</si>
  <si>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</si>
  <si>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</si>
  <si>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</si>
  <si>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</si>
  <si>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</si>
  <si>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</si>
  <si>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</si>
  <si>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</si>
  <si>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</si>
  <si>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</si>
  <si>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</si>
  <si>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</si>
  <si>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</si>
  <si>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</si>
  <si>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</si>
  <si>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</si>
  <si>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</si>
  <si>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</si>
  <si>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</si>
  <si>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</si>
  <si>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</si>
  <si>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</si>
  <si>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</si>
  <si>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</si>
  <si>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</si>
  <si>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</si>
  <si>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</si>
  <si>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</si>
  <si>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</si>
  <si>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</si>
  <si>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</si>
  <si>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</si>
  <si>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</si>
  <si>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</si>
  <si>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</si>
  <si>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</si>
  <si>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</si>
  <si>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</si>
  <si>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</si>
  <si>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</si>
  <si>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</si>
  <si>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</si>
  <si>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</si>
  <si>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</si>
  <si>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</si>
  <si>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</si>
  <si>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</si>
  <si>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</si>
  <si>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</si>
  <si>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</si>
  <si>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</si>
  <si>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</si>
  <si>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</si>
  <si>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</si>
  <si>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</si>
  <si>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</si>
  <si>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</si>
  <si>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</si>
  <si>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</si>
  <si>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</si>
  <si>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</si>
  <si>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</si>
  <si>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</si>
  <si>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</si>
  <si>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</si>
  <si>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</si>
  <si>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</si>
  <si>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</si>
  <si>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</si>
  <si>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</si>
  <si>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</si>
  <si>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</si>
  <si>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</si>
  <si>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</si>
  <si>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</si>
  <si>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</si>
  <si>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</si>
  <si>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</si>
  <si>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</si>
  <si>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</si>
  <si>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</si>
  <si>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</si>
  <si>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</si>
  <si>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</si>
  <si>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</si>
  <si>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</si>
  <si>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</si>
  <si>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</si>
  <si>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</si>
  <si>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</si>
  <si>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</si>
  <si>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</si>
  <si>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</si>
  <si>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</si>
  <si>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</si>
  <si>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</si>
  <si>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</si>
  <si>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</si>
  <si>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</si>
  <si>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</si>
  <si>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</si>
  <si>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</si>
  <si>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</si>
  <si>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</si>
  <si>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</si>
  <si>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</si>
  <si>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</si>
  <si>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</si>
  <si>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</si>
  <si>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</si>
  <si>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</si>
  <si>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</si>
  <si>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</si>
  <si>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</si>
  <si>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</si>
  <si>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</si>
  <si>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</si>
  <si>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</si>
  <si>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</si>
  <si>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</si>
  <si>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</si>
  <si>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</si>
  <si>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</si>
  <si>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</si>
  <si>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</si>
  <si>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</si>
  <si>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</si>
  <si>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</si>
  <si>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</si>
  <si>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</si>
  <si>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</si>
  <si>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</si>
  <si>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</si>
  <si>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</si>
  <si>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</si>
  <si>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</si>
  <si>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</si>
  <si>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</si>
  <si>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</si>
  <si>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</si>
  <si>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</si>
  <si>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</si>
  <si>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</si>
  <si>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</si>
  <si>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</si>
  <si>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</si>
  <si>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</si>
  <si>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</si>
  <si>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</si>
  <si>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</si>
  <si>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</si>
  <si>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</si>
  <si>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</si>
  <si>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</si>
  <si>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</si>
  <si>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</si>
  <si>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</si>
  <si>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</si>
  <si>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</si>
  <si>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</si>
  <si>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</si>
  <si>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</si>
  <si>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</si>
  <si>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</si>
  <si>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</si>
  <si>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</si>
  <si>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</si>
  <si>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</si>
  <si>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</si>
  <si>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</si>
  <si>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</si>
  <si>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</si>
  <si>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</si>
  <si>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</si>
  <si>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</si>
  <si>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</si>
  <si>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</si>
  <si>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</si>
  <si>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</si>
  <si>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</si>
  <si>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</si>
  <si>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</si>
  <si>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</si>
  <si>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</si>
  <si>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</si>
  <si>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</si>
  <si>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</si>
  <si>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</si>
  <si>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</si>
  <si>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</si>
  <si>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</si>
  <si>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</si>
  <si>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</si>
  <si>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</si>
  <si>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</si>
  <si>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</si>
  <si>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</si>
  <si>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</si>
  <si>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</si>
  <si>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</si>
  <si>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</si>
  <si>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</si>
  <si>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</si>
  <si>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</si>
  <si>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</si>
  <si>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</si>
  <si>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</si>
  <si>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</si>
  <si>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</si>
  <si>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</si>
  <si>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</si>
  <si>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</si>
  <si>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</si>
  <si>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</si>
  <si>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</si>
  <si>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</si>
  <si>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</si>
  <si>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</si>
  <si>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</si>
  <si>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</si>
  <si>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</si>
  <si>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</si>
  <si>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</si>
  <si>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</si>
  <si>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</si>
  <si>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</si>
  <si>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</si>
  <si>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</si>
  <si>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</si>
  <si>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</si>
  <si>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</si>
  <si>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</si>
  <si>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</si>
  <si>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</si>
  <si>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</si>
  <si>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</si>
  <si>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</si>
  <si>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</si>
  <si>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</si>
  <si>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</si>
  <si>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</si>
  <si>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</si>
  <si>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</si>
  <si>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</si>
  <si>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</si>
  <si>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</si>
  <si>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</si>
  <si>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</si>
  <si>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</si>
  <si>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</si>
  <si>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</si>
  <si>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</si>
  <si>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</si>
  <si>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</si>
  <si>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</si>
  <si>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</si>
  <si>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</si>
  <si>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</si>
  <si>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</si>
  <si>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</si>
  <si>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</si>
  <si>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</si>
  <si>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</si>
  <si>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</si>
  <si>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</si>
  <si>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</si>
  <si>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</si>
  <si>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</si>
  <si>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</si>
  <si>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</si>
  <si>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</si>
  <si>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</si>
  <si>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</si>
  <si>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</si>
  <si>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</si>
  <si>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</si>
  <si>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</si>
  <si>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</si>
  <si>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</si>
  <si>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</si>
  <si>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</si>
  <si>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</si>
  <si>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</si>
  <si>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</si>
  <si>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</si>
  <si>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</si>
  <si>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</si>
  <si>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</si>
  <si>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</si>
  <si>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</si>
  <si>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</si>
  <si>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</si>
  <si>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</si>
  <si>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</si>
  <si>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</si>
  <si>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</si>
  <si>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</si>
  <si>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</si>
  <si>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</si>
  <si>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</si>
  <si>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</si>
  <si>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</si>
  <si>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</si>
  <si>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</si>
  <si>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</si>
  <si>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</si>
  <si>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</si>
  <si>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</si>
  <si>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</si>
  <si>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</si>
  <si>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</si>
  <si>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</si>
  <si>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</si>
  <si>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</si>
  <si>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</si>
  <si>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</si>
  <si>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</si>
  <si>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</si>
  <si>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</si>
  <si>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</si>
  <si>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</si>
  <si>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</si>
  <si>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</si>
  <si>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</si>
  <si>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</si>
  <si>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</si>
  <si>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</si>
  <si>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</si>
  <si>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</si>
  <si>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</si>
  <si>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</si>
  <si>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</si>
  <si>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</si>
  <si>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</si>
  <si>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</si>
  <si>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</si>
  <si>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</si>
  <si>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</si>
  <si>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</si>
  <si>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</si>
  <si>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</si>
  <si>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</si>
  <si>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</si>
  <si>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</si>
  <si>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</si>
  <si>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</si>
  <si>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</si>
  <si>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</si>
  <si>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</si>
  <si>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</si>
  <si>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</si>
  <si>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</si>
  <si>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</si>
  <si>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</si>
  <si>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</si>
  <si>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</si>
  <si>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</si>
  <si>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</si>
  <si>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</si>
  <si>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</si>
  <si>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</si>
  <si>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</si>
  <si>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</si>
  <si>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</si>
  <si>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</si>
  <si>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</si>
  <si>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</si>
  <si>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</si>
  <si>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</si>
  <si>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</si>
  <si>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</si>
  <si>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</si>
  <si>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</si>
  <si>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</si>
  <si>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</si>
  <si>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</si>
  <si>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</si>
  <si>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</si>
  <si>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</si>
  <si>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</si>
  <si>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</si>
  <si>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</si>
  <si>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</si>
  <si>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</si>
  <si>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</si>
  <si>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</si>
  <si>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</si>
  <si>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</si>
  <si>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</si>
  <si>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</si>
  <si>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</si>
  <si>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</si>
  <si>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</si>
  <si>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</si>
  <si>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</si>
  <si>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</si>
  <si>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</si>
  <si>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</si>
  <si>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</si>
  <si>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</si>
  <si>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</si>
  <si>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</si>
  <si>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</si>
  <si>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</si>
  <si>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</si>
  <si>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</si>
  <si>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</si>
  <si>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</si>
  <si>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</si>
  <si>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</si>
  <si>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</si>
  <si>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</si>
  <si>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</si>
  <si>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</si>
  <si>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</si>
  <si>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</si>
  <si>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</si>
  <si>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</si>
  <si>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</si>
  <si>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</si>
  <si>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</si>
  <si>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</si>
  <si>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</si>
  <si>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</si>
  <si>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</si>
  <si>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</si>
  <si>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</si>
  <si>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</si>
  <si>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</si>
  <si>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</si>
  <si>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</si>
  <si>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</si>
  <si>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</si>
  <si>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</si>
  <si>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</si>
  <si>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</si>
  <si>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</si>
  <si>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</si>
  <si>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</si>
  <si>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</si>
  <si>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</si>
  <si>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</si>
  <si>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</si>
  <si>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</si>
  <si>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</si>
  <si>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</si>
  <si>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</si>
  <si>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</si>
  <si>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</si>
  <si>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</si>
  <si>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</si>
  <si>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</si>
  <si>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</si>
  <si>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</si>
  <si>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</si>
  <si>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</si>
  <si>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</si>
  <si>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</si>
  <si>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</si>
  <si>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</si>
  <si>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</si>
  <si>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</si>
  <si>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</si>
  <si>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</si>
  <si>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</si>
  <si>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</si>
  <si>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</si>
  <si>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</si>
  <si>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</si>
  <si>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</si>
  <si>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</si>
  <si>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</si>
  <si>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</si>
  <si>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</si>
  <si>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</si>
  <si>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</si>
  <si>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</si>
  <si>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</si>
  <si>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</si>
  <si>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</si>
  <si>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</si>
  <si>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</si>
  <si>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</si>
  <si>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</si>
  <si>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</si>
  <si>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</si>
  <si>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</si>
  <si>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</si>
  <si>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</si>
  <si>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</si>
  <si>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</si>
  <si>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</si>
  <si>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</si>
  <si>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</si>
  <si>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</si>
  <si>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</si>
  <si>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</si>
  <si>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</si>
  <si>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</si>
  <si>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</si>
  <si>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</si>
  <si>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</si>
  <si>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</si>
  <si>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</si>
  <si>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</si>
  <si>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</si>
  <si>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</si>
  <si>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</si>
  <si>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</si>
  <si>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</si>
  <si>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</si>
  <si>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</si>
  <si>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</si>
  <si>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</si>
  <si>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</si>
  <si>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</si>
  <si>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</si>
  <si>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</si>
  <si>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</si>
  <si>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</si>
  <si>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</si>
  <si>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</si>
  <si>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</si>
  <si>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</si>
  <si>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</si>
  <si>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</si>
  <si>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</si>
  <si>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</si>
  <si>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</si>
  <si>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</si>
  <si>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</si>
  <si>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</si>
  <si>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</si>
  <si>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</si>
  <si>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</si>
  <si>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</si>
  <si>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</si>
  <si>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</si>
  <si>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</si>
  <si>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</si>
  <si>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</si>
  <si>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</si>
  <si>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</si>
  <si>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</si>
  <si>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</si>
  <si>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</si>
  <si>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</si>
  <si>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</si>
  <si>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</si>
  <si>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</si>
  <si>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</si>
  <si>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</si>
  <si>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</si>
  <si>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</si>
  <si>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</si>
  <si>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</si>
  <si>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</si>
  <si>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</si>
  <si>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</si>
  <si>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</si>
  <si>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</si>
  <si>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</si>
  <si>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</si>
  <si>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</si>
  <si>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</si>
  <si>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</si>
  <si>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</si>
  <si>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</si>
  <si>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</si>
  <si>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</si>
  <si>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</si>
  <si>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</si>
  <si>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</si>
  <si>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</si>
  <si>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</si>
  <si>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</si>
  <si>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</si>
  <si>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</si>
  <si>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</si>
  <si>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</si>
  <si>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</si>
  <si>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</si>
  <si>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</si>
  <si>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</si>
  <si>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</si>
  <si>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</si>
  <si>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</si>
  <si>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</si>
  <si>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</si>
  <si>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</si>
  <si>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</si>
  <si>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</si>
  <si>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</si>
  <si>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</si>
  <si>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</si>
  <si>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</si>
  <si>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</si>
  <si>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</si>
  <si>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</si>
  <si>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</si>
  <si>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</si>
  <si>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</si>
  <si>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</si>
  <si>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</si>
  <si>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</si>
  <si>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</si>
  <si>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</si>
  <si>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</si>
  <si>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</si>
  <si>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</si>
  <si>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</si>
  <si>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</si>
  <si>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</si>
  <si>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</si>
  <si>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</si>
  <si>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</si>
  <si>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</si>
  <si>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</si>
  <si>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</si>
  <si>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</si>
  <si>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</si>
  <si>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</si>
  <si>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</si>
  <si>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</si>
  <si>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</si>
  <si>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</si>
  <si>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</si>
  <si>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</si>
  <si>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</si>
  <si>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</si>
  <si>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</si>
  <si>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</si>
  <si>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</si>
  <si>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</si>
  <si>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</si>
  <si>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</si>
  <si>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</si>
  <si>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</si>
  <si>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</si>
  <si>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</si>
  <si>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</si>
  <si>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</si>
  <si>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</si>
  <si>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</si>
  <si>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</si>
  <si>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</si>
  <si>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</si>
  <si>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</si>
  <si>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</si>
  <si>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</si>
  <si>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</si>
  <si>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</si>
  <si>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</si>
  <si>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</si>
  <si>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</si>
  <si>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</si>
  <si>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</si>
  <si>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</si>
  <si>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</si>
  <si>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</si>
  <si>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</si>
  <si>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</si>
  <si>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</si>
  <si>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</si>
  <si>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</si>
  <si>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</si>
  <si>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</si>
  <si>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</si>
  <si>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</si>
  <si>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</si>
  <si>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</si>
  <si>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</si>
  <si>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</si>
  <si>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</si>
  <si>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</si>
  <si>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</si>
  <si>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</si>
  <si>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</si>
  <si>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</si>
  <si>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</si>
  <si>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</si>
  <si>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</si>
  <si>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</si>
  <si>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</si>
  <si>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</si>
  <si>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</si>
  <si>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</si>
  <si>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</si>
  <si>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</si>
  <si>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</si>
  <si>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</si>
  <si>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</si>
  <si>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</si>
  <si>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</si>
  <si>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</si>
  <si>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</si>
  <si>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</si>
  <si>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</si>
  <si>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</si>
  <si>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</si>
  <si>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</si>
  <si>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</si>
  <si>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</si>
  <si>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</si>
  <si>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</si>
  <si>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</si>
  <si>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</si>
  <si>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</si>
  <si>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</si>
  <si>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</si>
  <si>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</si>
  <si>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</si>
  <si>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</si>
  <si>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</si>
  <si>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</si>
  <si>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</si>
  <si>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</si>
  <si>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</si>
  <si>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</si>
  <si>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</si>
  <si>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</si>
  <si>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</si>
  <si>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</si>
  <si>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</si>
  <si>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</si>
  <si>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</si>
  <si>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</si>
  <si>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</si>
  <si>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</si>
  <si>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</si>
  <si>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</si>
  <si>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</si>
  <si>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</si>
  <si>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</si>
  <si>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</si>
  <si>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</si>
  <si>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</si>
  <si>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</si>
  <si>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</si>
  <si>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</si>
  <si>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</si>
  <si>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</si>
  <si>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</si>
  <si>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</si>
  <si>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</si>
  <si>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</si>
  <si>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</si>
  <si>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</si>
  <si>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</si>
  <si>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</si>
  <si>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</si>
  <si>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</si>
  <si>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</si>
  <si>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</si>
  <si>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</si>
  <si>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</si>
  <si>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</si>
  <si>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</si>
  <si>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</si>
  <si>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</si>
  <si>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</si>
  <si>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</si>
  <si>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</si>
  <si>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</si>
  <si>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</si>
  <si>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</si>
  <si>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</si>
  <si>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</si>
  <si>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</si>
  <si>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</si>
  <si>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</si>
  <si>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</si>
  <si>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</si>
  <si>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</si>
  <si>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</si>
  <si>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</si>
  <si>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</si>
  <si>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</si>
  <si>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</si>
  <si>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</si>
  <si>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</si>
  <si>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</si>
  <si>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</si>
  <si>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</si>
  <si>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</si>
  <si>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</si>
  <si>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</si>
  <si>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</si>
  <si>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</si>
  <si>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</si>
  <si>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</si>
  <si>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</si>
  <si>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</si>
  <si>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</si>
  <si>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</si>
  <si>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</si>
  <si>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</si>
  <si>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</si>
  <si>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</si>
  <si>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</si>
  <si>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</si>
  <si>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</si>
  <si>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</si>
  <si>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</si>
  <si>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</si>
  <si>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</si>
  <si>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</si>
  <si>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</si>
  <si>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</si>
  <si>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</si>
  <si>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</si>
  <si>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</si>
  <si>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</si>
  <si>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</si>
  <si>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</si>
  <si>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</si>
  <si>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</si>
  <si>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</si>
  <si>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</si>
  <si>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</si>
  <si>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</si>
  <si>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</si>
  <si>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</si>
  <si>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</si>
  <si>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</si>
  <si>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</si>
  <si>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</si>
  <si>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</si>
  <si>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</si>
  <si>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</si>
  <si>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</si>
  <si>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</si>
  <si>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</si>
  <si>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</si>
  <si>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</si>
  <si>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</si>
  <si>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</si>
  <si>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</si>
  <si>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</si>
  <si>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</si>
  <si>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</si>
  <si>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</si>
  <si>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</si>
  <si>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</si>
  <si>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</si>
  <si>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</si>
  <si>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</si>
  <si>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</si>
  <si>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</si>
  <si>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</si>
  <si>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</si>
  <si>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</si>
  <si>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</si>
  <si>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</si>
  <si>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</si>
  <si>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</si>
  <si>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</si>
  <si>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</si>
  <si>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</si>
  <si>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</si>
  <si>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</si>
  <si>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</si>
  <si>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</si>
  <si>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</si>
  <si>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</si>
  <si>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</si>
  <si>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</si>
  <si>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</si>
  <si>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</si>
  <si>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</si>
  <si>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</si>
  <si>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</si>
  <si>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</si>
  <si>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</si>
  <si>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</si>
  <si>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</si>
  <si>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</si>
  <si>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</si>
  <si>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</si>
  <si>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</si>
  <si>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</si>
  <si>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</si>
  <si>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</si>
  <si>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</si>
  <si>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</si>
  <si>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</si>
  <si>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</si>
  <si>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</si>
  <si>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</si>
  <si>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</si>
  <si>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</si>
  <si>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</si>
  <si>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</si>
  <si>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</si>
  <si>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</si>
  <si>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</si>
  <si>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</si>
  <si>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</si>
  <si>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</si>
  <si>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</si>
  <si>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</si>
  <si>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</si>
  <si>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</si>
  <si>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</si>
  <si>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</si>
  <si>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</si>
  <si>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</si>
  <si>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</si>
  <si>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</si>
  <si>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</si>
  <si>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</si>
  <si>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</si>
  <si>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</si>
  <si>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</si>
  <si>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</si>
  <si>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</si>
  <si>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</si>
  <si>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</si>
  <si>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</si>
  <si>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</si>
  <si>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</si>
  <si>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</si>
  <si>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</si>
  <si>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</si>
  <si>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</si>
  <si>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</si>
  <si>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</si>
  <si>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</si>
  <si>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</si>
  <si>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</si>
  <si>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</si>
  <si>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</si>
  <si>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</si>
  <si>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</si>
  <si>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</si>
  <si>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</si>
  <si>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</si>
  <si>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</si>
  <si>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</si>
  <si>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</si>
  <si>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</si>
  <si>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</si>
  <si>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</si>
  <si>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</si>
  <si>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</si>
  <si>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</si>
  <si>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</si>
  <si>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</si>
  <si>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</si>
  <si>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</si>
  <si>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</si>
  <si>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</si>
  <si>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</si>
  <si>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</si>
  <si>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</si>
  <si>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</si>
  <si>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</si>
  <si>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</si>
  <si>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</si>
  <si>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</si>
  <si>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</si>
  <si>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</si>
  <si>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</si>
  <si>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</si>
  <si>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</si>
  <si>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</si>
  <si>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</si>
  <si>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</si>
  <si>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</si>
  <si>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</si>
  <si>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</si>
  <si>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</si>
  <si>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</si>
  <si>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</si>
  <si>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</si>
  <si>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</si>
  <si>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</si>
  <si>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</si>
  <si>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</si>
  <si>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</si>
  <si>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</si>
  <si>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</si>
  <si>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</si>
  <si>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</si>
  <si>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</si>
  <si>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</si>
  <si>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</si>
  <si>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</si>
  <si>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</si>
  <si>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</si>
  <si>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</si>
  <si>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</si>
  <si>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</si>
  <si>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</si>
  <si>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</si>
  <si>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</si>
  <si>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</si>
  <si>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</si>
  <si>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</si>
  <si>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</si>
  <si>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</si>
  <si>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</si>
  <si>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</si>
  <si>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</si>
  <si>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</si>
  <si>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</si>
  <si>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</si>
  <si>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</si>
  <si>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</si>
  <si>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</si>
  <si>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</si>
  <si>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</si>
  <si>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</si>
  <si>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</si>
  <si>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</si>
  <si>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</si>
  <si>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</si>
  <si>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</si>
  <si>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</si>
  <si>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</si>
  <si>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</si>
  <si>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</si>
  <si>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</si>
  <si>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</si>
  <si>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</si>
  <si>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</si>
  <si>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</si>
  <si>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</si>
  <si>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</si>
  <si>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</si>
  <si>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</si>
  <si>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</si>
  <si>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</si>
  <si>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</si>
  <si>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</si>
  <si>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</si>
  <si>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</si>
  <si>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</si>
  <si>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</si>
  <si>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</si>
  <si>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</si>
  <si>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</si>
  <si>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</si>
  <si>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</si>
  <si>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</si>
  <si>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</si>
  <si>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</si>
  <si>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</si>
  <si>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</si>
  <si>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</si>
  <si>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</si>
  <si>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</si>
  <si>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</si>
  <si>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</si>
  <si>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</si>
  <si>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</si>
  <si>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</si>
  <si>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</si>
  <si>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</si>
  <si>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</si>
  <si>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</si>
  <si>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</si>
  <si>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</si>
  <si>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</si>
  <si>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</si>
  <si>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</si>
  <si>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</si>
  <si>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</si>
  <si>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</si>
  <si>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</si>
  <si>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</si>
  <si>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</si>
  <si>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</si>
  <si>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</si>
  <si>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</si>
  <si>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</si>
  <si>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</si>
  <si>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</si>
  <si>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</si>
  <si>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</si>
  <si>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</si>
  <si>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</si>
  <si>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</si>
  <si>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</si>
  <si>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</si>
  <si>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</si>
  <si>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</si>
  <si>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</si>
  <si>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</si>
  <si>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</si>
  <si>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</si>
  <si>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</si>
  <si>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</si>
  <si>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</si>
  <si>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</si>
  <si>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</si>
  <si>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</si>
  <si>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</si>
  <si>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</si>
  <si>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</si>
  <si>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</si>
  <si>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</si>
  <si>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</si>
  <si>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</si>
  <si>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</si>
  <si>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</si>
  <si>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</si>
  <si>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</si>
  <si>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</si>
  <si>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</si>
  <si>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</si>
  <si>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</si>
  <si>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</si>
  <si>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</si>
  <si>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</si>
  <si>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</si>
  <si>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</si>
  <si>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</si>
  <si>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</si>
  <si>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</si>
  <si>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</si>
  <si>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</si>
  <si>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</si>
  <si>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</si>
  <si>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</si>
  <si>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</si>
  <si>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</si>
  <si>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</si>
  <si>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</si>
  <si>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</si>
  <si>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</si>
  <si>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</si>
  <si>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</si>
  <si>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</si>
  <si>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</si>
  <si>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</si>
  <si>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</si>
  <si>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</si>
  <si>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</si>
  <si>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</si>
  <si>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</si>
  <si>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</si>
  <si>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</si>
  <si>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</si>
  <si>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</si>
  <si>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</si>
  <si>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</si>
  <si>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</si>
  <si>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</si>
  <si>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</si>
  <si>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</si>
  <si>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</si>
  <si>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</si>
  <si>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</si>
  <si>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</si>
  <si>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</si>
  <si>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</si>
  <si>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</si>
  <si>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</si>
  <si>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</si>
  <si>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</si>
  <si>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</si>
  <si>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</si>
  <si>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</si>
  <si>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</si>
  <si>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</si>
  <si>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</si>
  <si>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</si>
  <si>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</si>
  <si>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</si>
  <si>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</si>
  <si>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</si>
  <si>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</si>
  <si>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</si>
  <si>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</si>
  <si>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</si>
  <si>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</si>
  <si>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</si>
  <si>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</si>
  <si>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</si>
  <si>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</si>
  <si>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</si>
  <si>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</si>
  <si>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</si>
  <si>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</si>
  <si>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</si>
  <si>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</si>
  <si>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</si>
  <si>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</si>
  <si>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</si>
  <si>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</si>
  <si>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</si>
  <si>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</si>
  <si>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</si>
  <si>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</si>
  <si>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</si>
  <si>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</si>
  <si>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</si>
  <si>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</si>
  <si>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</si>
  <si>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</si>
  <si>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</si>
  <si>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</si>
  <si>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</si>
  <si>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</si>
  <si>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</si>
  <si>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</si>
  <si>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</si>
  <si>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</si>
  <si>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</si>
  <si>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</si>
  <si>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</si>
  <si>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</si>
  <si>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</si>
  <si>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</si>
  <si>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</si>
  <si>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</si>
  <si>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</si>
  <si>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</si>
  <si>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</si>
  <si>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</si>
  <si>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</si>
  <si>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</si>
  <si>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</si>
  <si>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</si>
  <si>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</si>
  <si>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</si>
  <si>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</si>
  <si>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</si>
  <si>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</si>
  <si>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</si>
  <si>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</si>
  <si>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</si>
  <si>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</si>
  <si>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</si>
  <si>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</si>
  <si>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</si>
  <si>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</si>
  <si>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</si>
  <si>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</si>
  <si>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</si>
  <si>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</si>
  <si>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</si>
  <si>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</si>
  <si>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</si>
  <si>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</si>
  <si>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</si>
  <si>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</si>
  <si>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</si>
  <si>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</si>
  <si>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</si>
  <si>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</si>
  <si>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</si>
  <si>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</si>
  <si>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</si>
  <si>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</si>
  <si>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</si>
  <si>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</si>
  <si>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</si>
  <si>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</si>
  <si>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</si>
  <si>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</si>
  <si>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</si>
  <si>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</si>
  <si>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</si>
  <si>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</si>
  <si>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</si>
  <si>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</si>
  <si>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</si>
  <si>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</si>
  <si>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</si>
  <si>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</si>
  <si>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</si>
  <si>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</si>
  <si>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</si>
  <si>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</si>
  <si>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</si>
  <si>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</si>
  <si>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</si>
  <si>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</si>
  <si>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</si>
  <si>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</si>
  <si>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</si>
  <si>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</si>
  <si>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</si>
  <si>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</si>
  <si>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</si>
  <si>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</si>
  <si>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</si>
  <si>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</si>
  <si>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</si>
  <si>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</si>
  <si>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</si>
  <si>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</si>
  <si>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</si>
  <si>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</si>
  <si>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</si>
  <si>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</si>
  <si>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</si>
  <si>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</si>
  <si>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</si>
  <si>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</si>
  <si>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</si>
  <si>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</si>
  <si>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</si>
  <si>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</si>
  <si>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</si>
  <si>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</si>
  <si>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</si>
  <si>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</si>
  <si>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</si>
  <si>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</si>
  <si>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</si>
  <si>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</si>
  <si>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</si>
  <si>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</si>
  <si>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</si>
  <si>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</si>
  <si>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</si>
  <si>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</si>
  <si>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</si>
  <si>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</si>
  <si>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</si>
  <si>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</si>
  <si>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</si>
  <si>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</si>
  <si>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</si>
  <si>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</si>
  <si>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</si>
  <si>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</si>
  <si>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</si>
  <si>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</si>
  <si>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</si>
  <si>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</si>
  <si>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</si>
  <si>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</si>
  <si>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</si>
  <si>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</si>
  <si>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</si>
  <si>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</si>
  <si>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</si>
  <si>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</si>
  <si>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</si>
  <si>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</si>
  <si>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</si>
  <si>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</si>
  <si>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</si>
  <si>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</si>
  <si>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</si>
  <si>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</si>
  <si>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</si>
  <si>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</si>
  <si>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</si>
  <si>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</si>
  <si>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</si>
  <si>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</si>
  <si>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</si>
  <si>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</si>
  <si>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</si>
  <si>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</si>
  <si>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</si>
  <si>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</si>
  <si>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</si>
  <si>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</si>
  <si>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</si>
  <si>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</si>
  <si>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</si>
  <si>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</si>
  <si>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</si>
  <si>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</si>
  <si>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</si>
  <si>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</si>
  <si>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</si>
  <si>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</si>
  <si>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</si>
  <si>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</si>
  <si>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</si>
  <si>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</si>
  <si>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</si>
  <si>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</si>
  <si>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</si>
  <si>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</si>
  <si>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</si>
  <si>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</si>
  <si>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</si>
  <si>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</si>
  <si>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</si>
  <si>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</si>
  <si>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</si>
  <si>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</si>
  <si>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</si>
  <si>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</si>
  <si>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</si>
  <si>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</si>
  <si>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</si>
  <si>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</si>
  <si>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</si>
  <si>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</si>
  <si>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</si>
  <si>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</si>
  <si>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</si>
  <si>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</si>
  <si>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</si>
  <si>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</si>
  <si>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</si>
  <si>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</si>
  <si>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</si>
  <si>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</si>
  <si>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</si>
  <si>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</si>
  <si>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</si>
  <si>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</si>
  <si>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</si>
  <si>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</si>
  <si>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</si>
  <si>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</si>
  <si>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</si>
  <si>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</si>
  <si>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</si>
  <si>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</si>
  <si>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</si>
  <si>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</si>
  <si>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</si>
  <si>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</si>
  <si>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</si>
  <si>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</si>
  <si>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</si>
  <si>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</si>
  <si>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</si>
  <si>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</si>
  <si>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</si>
  <si>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</si>
  <si>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</si>
  <si>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</si>
  <si>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</si>
  <si>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</si>
  <si>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</si>
  <si>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</si>
  <si>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</si>
  <si>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</si>
  <si>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</si>
  <si>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</si>
  <si>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</si>
  <si>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</si>
  <si>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</si>
  <si>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</si>
  <si>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</si>
  <si>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</si>
  <si>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</si>
  <si>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</si>
  <si>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</si>
  <si>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</si>
  <si>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</si>
  <si>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</si>
  <si>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</si>
  <si>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</si>
  <si>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</si>
  <si>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</si>
  <si>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</si>
  <si>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</si>
  <si>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</si>
  <si>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</si>
  <si>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</si>
  <si>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</si>
  <si>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</si>
  <si>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</si>
  <si>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</si>
  <si>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</si>
  <si>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</si>
  <si>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</si>
  <si>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</si>
  <si>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</si>
  <si>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</si>
  <si>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</si>
  <si>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</si>
  <si>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</si>
  <si>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</si>
  <si>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</si>
  <si>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</si>
  <si>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</si>
  <si>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</si>
  <si>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</si>
  <si>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</si>
  <si>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</si>
  <si>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</si>
  <si>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</si>
  <si>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</si>
  <si>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</si>
  <si>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</si>
  <si>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</si>
  <si>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</si>
  <si>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</si>
  <si>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</si>
  <si>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</si>
  <si>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</si>
  <si>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</si>
  <si>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</si>
  <si>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</si>
  <si>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</si>
  <si>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</si>
  <si>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</si>
  <si>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</si>
  <si>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</si>
  <si>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</si>
  <si>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</si>
  <si>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</si>
  <si>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</si>
  <si>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</si>
  <si>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</si>
  <si>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</si>
  <si>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</si>
  <si>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</si>
  <si>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</si>
  <si>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</si>
  <si>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</si>
  <si>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</si>
  <si>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</si>
  <si>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</si>
  <si>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</si>
  <si>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</si>
  <si>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</si>
  <si>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</si>
  <si>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</si>
  <si>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</si>
  <si>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</si>
  <si>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</si>
  <si>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</si>
  <si>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</si>
  <si>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</si>
  <si>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</si>
  <si>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</si>
  <si>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</si>
  <si>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</si>
  <si>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</si>
  <si>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</si>
  <si>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</si>
  <si>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</si>
  <si>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</si>
  <si>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</si>
  <si>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</si>
  <si>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</si>
  <si>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</si>
  <si>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</si>
  <si>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</si>
  <si>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</si>
  <si>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</si>
  <si>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</si>
  <si>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</si>
  <si>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</si>
  <si>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</si>
  <si>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</si>
  <si>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</si>
  <si>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</si>
  <si>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</si>
  <si>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</si>
  <si>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</si>
  <si>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</si>
  <si>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</si>
  <si>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</si>
  <si>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</si>
  <si>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</si>
  <si>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</si>
  <si>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</si>
  <si>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</si>
  <si>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</si>
  <si>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</si>
  <si>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</si>
  <si>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</si>
  <si>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</si>
  <si>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</si>
  <si>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</si>
  <si>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</si>
  <si>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</si>
  <si>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</si>
  <si>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</si>
  <si>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</si>
  <si>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</si>
  <si>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</si>
  <si>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</si>
  <si>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</si>
  <si>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</si>
  <si>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</si>
  <si>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</si>
  <si>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</si>
  <si>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</si>
  <si>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</si>
  <si>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</si>
  <si>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</si>
  <si>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</si>
  <si>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</si>
  <si>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</si>
  <si>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</si>
  <si>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</si>
  <si>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</si>
  <si>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</si>
  <si>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</si>
  <si>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</si>
  <si>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</si>
  <si>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</si>
  <si>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</si>
  <si>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</si>
  <si>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</si>
  <si>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</si>
  <si>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</si>
  <si>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</si>
  <si>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</si>
  <si>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</si>
  <si>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</si>
  <si>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</si>
  <si>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</si>
  <si>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</si>
  <si>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</si>
  <si>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</si>
  <si>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</si>
  <si>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</si>
  <si>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</si>
  <si>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</si>
  <si>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</si>
  <si>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</si>
  <si>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</si>
  <si>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</si>
  <si>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</si>
  <si>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</si>
  <si>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</si>
  <si>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</si>
  <si>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</si>
  <si>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</si>
  <si>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</si>
  <si>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</si>
  <si>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</si>
  <si>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</si>
  <si>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</si>
  <si>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</si>
  <si>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</si>
  <si>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</si>
  <si>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</si>
  <si>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</si>
  <si>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</si>
  <si>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</si>
  <si>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</si>
  <si>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</si>
  <si>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</si>
  <si>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</si>
  <si>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</si>
  <si>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</si>
  <si>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</si>
  <si>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</si>
  <si>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</si>
  <si>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</si>
  <si>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</si>
  <si>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</si>
  <si>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</si>
  <si>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</si>
  <si>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</si>
  <si>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</si>
  <si>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</si>
  <si>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</si>
  <si>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</si>
  <si>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</si>
  <si>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</si>
  <si>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</si>
  <si>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</si>
  <si>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</si>
  <si>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</si>
  <si>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</si>
  <si>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</si>
  <si>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</si>
  <si>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</si>
  <si>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</si>
  <si>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</si>
  <si>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</si>
  <si>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</si>
  <si>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</si>
  <si>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</si>
  <si>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</si>
  <si>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</si>
  <si>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</si>
  <si>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</si>
  <si>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</si>
  <si>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</si>
  <si>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</si>
  <si>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</si>
  <si>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</si>
  <si>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</si>
  <si>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</si>
  <si>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</si>
  <si>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</si>
  <si>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</si>
  <si>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</si>
  <si>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</si>
  <si>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</si>
  <si>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</si>
  <si>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</si>
  <si>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</si>
  <si>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</si>
  <si>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</si>
  <si>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</si>
  <si>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</si>
  <si>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</si>
  <si>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</si>
  <si>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</si>
  <si>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</si>
  <si>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</si>
  <si>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</si>
  <si>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</si>
  <si>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</si>
  <si>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</si>
  <si>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</si>
  <si>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</si>
  <si>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</si>
  <si>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</si>
  <si>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</si>
  <si>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</si>
  <si>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</si>
  <si>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</si>
  <si>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</si>
  <si>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</si>
  <si>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</si>
  <si>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</si>
  <si>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</si>
  <si>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</si>
  <si>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</si>
  <si>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</si>
  <si>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</si>
  <si>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</si>
  <si>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</si>
  <si>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</si>
  <si>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</si>
  <si>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</si>
  <si>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</si>
  <si>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</si>
  <si>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</si>
  <si>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</si>
  <si>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</si>
  <si>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</si>
  <si>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</si>
  <si>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</si>
  <si>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</si>
  <si>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</si>
  <si>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</si>
  <si>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</si>
  <si>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</si>
  <si>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</si>
  <si>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</si>
  <si>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</si>
  <si>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</si>
  <si>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</si>
  <si>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</si>
  <si>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</si>
  <si>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</si>
  <si>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</si>
  <si>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</si>
  <si>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</si>
  <si>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</si>
  <si>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</si>
  <si>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</si>
  <si>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</si>
  <si>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</si>
  <si>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</si>
  <si>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</si>
  <si>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</si>
  <si>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</si>
  <si>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</si>
  <si>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</si>
  <si>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</si>
  <si>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</si>
  <si>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</si>
  <si>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</si>
  <si>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</si>
  <si>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</si>
  <si>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</si>
  <si>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</si>
  <si>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</si>
  <si>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</si>
  <si>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</si>
  <si>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</si>
  <si>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</si>
  <si>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</si>
  <si>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</si>
  <si>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</si>
  <si>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</si>
  <si>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</si>
  <si>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</si>
  <si>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</si>
  <si>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</si>
  <si>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</si>
  <si>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</si>
  <si>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</si>
  <si>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</si>
  <si>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</si>
  <si>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</si>
  <si>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</si>
  <si>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</si>
  <si>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</si>
  <si>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</si>
  <si>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</si>
  <si>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</si>
  <si>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</si>
  <si>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</si>
  <si>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</si>
  <si>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</si>
  <si>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</si>
  <si>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</si>
  <si>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</si>
  <si>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</si>
  <si>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</si>
  <si>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</si>
  <si>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</si>
  <si>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</si>
  <si>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</si>
  <si>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</si>
  <si>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</si>
  <si>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</si>
  <si>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</si>
  <si>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</si>
  <si>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</si>
  <si>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</si>
  <si>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</si>
  <si>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</si>
  <si>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</si>
  <si>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</si>
  <si>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</si>
  <si>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</si>
  <si>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</si>
  <si>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</si>
  <si>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</si>
  <si>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</si>
  <si>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</si>
  <si>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</si>
  <si>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</si>
  <si>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</si>
  <si>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</si>
  <si>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</si>
  <si>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</si>
  <si>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</si>
  <si>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</si>
  <si>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</si>
  <si>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</si>
  <si>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</si>
  <si>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</si>
  <si>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</si>
  <si>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</si>
  <si>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</si>
  <si>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</si>
  <si>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</si>
  <si>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</si>
  <si>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</si>
  <si>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</si>
  <si>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</si>
  <si>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</si>
  <si>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</si>
  <si>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</si>
  <si>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</si>
  <si>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</si>
  <si>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</si>
  <si>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</si>
  <si>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</si>
  <si>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</si>
  <si>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</si>
  <si>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</si>
  <si>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</si>
  <si>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</si>
  <si>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</si>
  <si>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</si>
  <si>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</si>
  <si>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</si>
  <si>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</si>
  <si>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</si>
  <si>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</si>
  <si>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</si>
  <si>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</si>
  <si>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</si>
  <si>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</si>
  <si>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</si>
  <si>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</si>
  <si>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</si>
  <si>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</si>
  <si>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</si>
  <si>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</si>
  <si>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</si>
  <si>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</si>
  <si>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</si>
  <si>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</si>
  <si>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</si>
  <si>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</si>
  <si>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</si>
  <si>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</si>
  <si>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</si>
  <si>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</si>
  <si>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</si>
  <si>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</si>
  <si>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</si>
  <si>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</si>
  <si>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</si>
  <si>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</si>
  <si>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</si>
  <si>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</si>
  <si>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</si>
  <si>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</si>
  <si>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</si>
  <si>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</si>
  <si>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</si>
  <si>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</si>
  <si>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</si>
  <si>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</si>
  <si>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</si>
  <si>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</si>
  <si>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</si>
  <si>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</si>
  <si>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</si>
  <si>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</si>
  <si>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</si>
  <si>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</si>
  <si>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</si>
  <si>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</si>
  <si>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</si>
  <si>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</si>
  <si>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</si>
  <si>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</si>
  <si>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</si>
  <si>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</si>
  <si>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</si>
  <si>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</si>
  <si>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</si>
  <si>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</si>
  <si>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</si>
  <si>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</si>
  <si>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</si>
  <si>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</si>
  <si>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</si>
  <si>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</si>
  <si>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</si>
  <si>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</si>
  <si>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</si>
  <si>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</si>
  <si>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</si>
  <si>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</si>
  <si>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</si>
  <si>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</si>
  <si>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</si>
  <si>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</si>
  <si>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</si>
  <si>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</si>
  <si>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</si>
  <si>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</si>
  <si>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</si>
  <si>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</si>
  <si>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</si>
  <si>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</si>
  <si>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</si>
  <si>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</si>
  <si>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</si>
  <si>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</si>
  <si>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</si>
  <si>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</si>
  <si>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</si>
  <si>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</si>
  <si>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</si>
  <si>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</si>
  <si>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</si>
  <si>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</si>
  <si>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</si>
  <si>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</si>
  <si>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</si>
  <si>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</si>
  <si>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</si>
  <si>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</si>
  <si>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</si>
  <si>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</si>
  <si>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</si>
  <si>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</si>
  <si>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</si>
  <si>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</si>
  <si>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</si>
  <si>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</si>
  <si>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</si>
  <si>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</si>
  <si>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</si>
  <si>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</si>
  <si>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</si>
  <si>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</si>
  <si>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</si>
  <si>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</si>
  <si>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</si>
  <si>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</si>
  <si>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</si>
  <si>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</si>
  <si>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</si>
  <si>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</si>
  <si>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</si>
  <si>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</si>
  <si>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</si>
  <si>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</si>
  <si>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</si>
  <si>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</si>
  <si>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</si>
  <si>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</si>
  <si>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</si>
  <si>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</si>
  <si>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</si>
  <si>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</si>
  <si>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</si>
  <si>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</si>
  <si>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</si>
  <si>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</si>
  <si>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</si>
  <si>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</si>
  <si>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</si>
  <si>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</si>
  <si>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</si>
  <si>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</si>
  <si>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</si>
  <si>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</si>
  <si>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</si>
  <si>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</si>
  <si>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</si>
  <si>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</si>
  <si>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</si>
  <si>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</si>
  <si>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</si>
  <si>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</si>
  <si>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</si>
  <si>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</si>
  <si>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</si>
  <si>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</si>
  <si>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</si>
  <si>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</si>
  <si>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</si>
  <si>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</si>
  <si>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</si>
  <si>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</si>
  <si>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</si>
  <si>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</si>
  <si>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</si>
  <si>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</si>
  <si>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</si>
  <si>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</si>
  <si>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</si>
  <si>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</si>
  <si>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</si>
  <si>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</si>
  <si>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</si>
  <si>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</si>
  <si>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</si>
  <si>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</si>
  <si>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</si>
  <si>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</si>
  <si>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</si>
  <si>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</si>
  <si>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</si>
  <si>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</si>
  <si>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</si>
  <si>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</si>
  <si>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</si>
  <si>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</si>
  <si>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</si>
  <si>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</si>
  <si>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</si>
  <si>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</si>
  <si>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</si>
  <si>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</si>
  <si>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</si>
  <si>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</si>
  <si>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</si>
  <si>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</si>
  <si>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</si>
  <si>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</si>
  <si>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</si>
  <si>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</si>
  <si>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</si>
  <si>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</si>
  <si>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</si>
  <si>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</si>
  <si>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</si>
  <si>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</si>
  <si>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</si>
  <si>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</si>
  <si>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</si>
  <si>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</si>
  <si>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</si>
  <si>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</si>
  <si>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</si>
  <si>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</si>
  <si>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</si>
  <si>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</si>
  <si>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</si>
  <si>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</si>
  <si>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</si>
  <si>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</si>
  <si>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</si>
  <si>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</si>
  <si>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</si>
  <si>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</si>
  <si>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</si>
  <si>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</si>
  <si>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</si>
  <si>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</si>
  <si>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</si>
  <si>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</si>
  <si>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</si>
  <si>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</si>
  <si>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</si>
  <si>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</si>
  <si>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</si>
  <si>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</si>
  <si>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</si>
  <si>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</si>
  <si>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</si>
  <si>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</si>
  <si>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</si>
  <si>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</si>
  <si>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</si>
  <si>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</si>
  <si>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</si>
  <si>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</si>
  <si>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</si>
  <si>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</si>
  <si>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</si>
  <si>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</si>
  <si>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</si>
  <si>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</si>
  <si>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</si>
  <si>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</si>
  <si>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</si>
  <si>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</si>
  <si>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</si>
  <si>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</si>
  <si>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</si>
  <si>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</si>
  <si>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</si>
  <si>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</si>
  <si>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</si>
  <si>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</si>
  <si>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</si>
  <si>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</si>
  <si>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</si>
  <si>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</si>
  <si>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</si>
  <si>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</si>
  <si>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</si>
  <si>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</si>
  <si>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</si>
  <si>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</si>
  <si>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</si>
  <si>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</si>
  <si>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</si>
  <si>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</si>
  <si>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</si>
  <si>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</si>
  <si>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</si>
  <si>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</si>
  <si>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</si>
  <si>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</si>
  <si>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</si>
  <si>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</si>
  <si>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</si>
  <si>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</si>
  <si>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</si>
  <si>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</si>
  <si>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</si>
  <si>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</si>
  <si>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</si>
  <si>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</si>
  <si>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</si>
  <si>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</si>
  <si>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</si>
  <si>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</si>
  <si>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</si>
  <si>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</si>
  <si>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</si>
  <si>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</si>
  <si>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</si>
  <si>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</si>
  <si>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</si>
  <si>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</si>
  <si>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</si>
  <si>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</si>
  <si>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</si>
  <si>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</si>
  <si>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</si>
  <si>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</si>
  <si>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</si>
  <si>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</si>
  <si>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</si>
  <si>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</si>
  <si>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</si>
  <si>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</si>
  <si>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</si>
  <si>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</si>
  <si>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</si>
  <si>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</si>
  <si>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</si>
  <si>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</si>
  <si>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</si>
  <si>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</si>
  <si>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</si>
  <si>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</si>
  <si>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</si>
  <si>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</si>
  <si>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</si>
  <si>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</si>
  <si>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</si>
  <si>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</si>
  <si>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</si>
  <si>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</si>
  <si>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</si>
  <si>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</si>
  <si>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</si>
  <si>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</si>
  <si>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</si>
  <si>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</si>
  <si>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</si>
  <si>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</si>
  <si>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</si>
  <si>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</si>
  <si>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</si>
  <si>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</si>
  <si>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</si>
  <si>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</si>
  <si>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</si>
  <si>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</si>
  <si>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</si>
  <si>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</si>
  <si>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</si>
  <si>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</si>
  <si>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</si>
  <si>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</si>
  <si>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</si>
  <si>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</si>
  <si>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</si>
  <si>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</si>
  <si>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</si>
  <si>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</si>
  <si>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</si>
  <si>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</si>
  <si>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</si>
  <si>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</si>
  <si>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</si>
  <si>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</si>
  <si>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</si>
  <si>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</si>
  <si>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</si>
  <si>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</si>
  <si>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</si>
  <si>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</si>
  <si>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</si>
  <si>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</si>
  <si>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</si>
  <si>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</si>
  <si>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</si>
  <si>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</si>
  <si>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</si>
  <si>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</si>
  <si>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</si>
  <si>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</si>
  <si>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</si>
  <si>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</si>
  <si>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</si>
  <si>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</si>
  <si>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</si>
  <si>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</si>
  <si>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</si>
  <si>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</si>
  <si>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</si>
  <si>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</si>
  <si>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</si>
  <si>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</si>
  <si>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</si>
  <si>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</si>
  <si>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</si>
  <si>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</si>
  <si>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</si>
  <si>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</si>
  <si>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</si>
  <si>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</si>
  <si>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</si>
  <si>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</si>
  <si>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</si>
  <si>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</si>
  <si>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</si>
  <si>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</si>
  <si>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</si>
  <si>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</si>
  <si>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</si>
  <si>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</si>
  <si>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</si>
  <si>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</si>
  <si>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</si>
  <si>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</si>
  <si>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</si>
  <si>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</si>
  <si>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</si>
  <si>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</si>
  <si>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</si>
  <si>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</si>
  <si>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</si>
  <si>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</si>
  <si>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</si>
  <si>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</si>
  <si>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</si>
  <si>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</si>
  <si>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</si>
  <si>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</si>
  <si>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</si>
  <si>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</si>
  <si>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</si>
  <si>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</si>
  <si>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</si>
  <si>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</si>
  <si>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</si>
  <si>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</si>
  <si>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</si>
  <si>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</si>
  <si>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</si>
  <si>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</si>
  <si>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</si>
  <si>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</si>
  <si>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</si>
  <si>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</si>
  <si>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</si>
  <si>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</si>
  <si>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</si>
  <si>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</si>
  <si>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</si>
  <si>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</si>
  <si>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</si>
  <si>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</si>
  <si>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</si>
  <si>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</si>
  <si>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</si>
  <si>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</si>
  <si>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</si>
  <si>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</si>
  <si>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</si>
  <si>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</si>
  <si>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</si>
  <si>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</si>
  <si>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</si>
  <si>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</si>
  <si>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</si>
  <si>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</si>
  <si>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</si>
  <si>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</si>
  <si>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</si>
  <si>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</si>
  <si>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</si>
  <si>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</si>
  <si>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</si>
  <si>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</si>
  <si>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</si>
  <si>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</si>
  <si>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</si>
  <si>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</si>
  <si>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</si>
  <si>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</si>
  <si>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</si>
  <si>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</si>
  <si>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</si>
  <si>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</si>
  <si>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</si>
  <si>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</si>
  <si>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</si>
  <si>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</si>
  <si>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</si>
  <si>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</si>
  <si>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</si>
  <si>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</si>
  <si>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</si>
  <si>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</si>
  <si>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</si>
  <si>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</si>
  <si>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</si>
  <si>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</si>
  <si>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</si>
  <si>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</si>
  <si>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</si>
  <si>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</si>
  <si>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</si>
  <si>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</si>
  <si>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</si>
  <si>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</si>
  <si>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</si>
  <si>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</si>
  <si>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</si>
  <si>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</si>
  <si>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</si>
  <si>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</si>
  <si>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</si>
  <si>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</si>
  <si>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</si>
  <si>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</si>
  <si>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</si>
  <si>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</si>
  <si>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</si>
  <si>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</si>
  <si>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</si>
  <si>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</si>
  <si>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</si>
  <si>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</si>
  <si>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</si>
  <si>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</si>
  <si>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</si>
  <si>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</si>
  <si>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</si>
  <si>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</si>
  <si>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</si>
  <si>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</si>
  <si>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</si>
  <si>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</si>
  <si>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</si>
  <si>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</si>
  <si>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</si>
  <si>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</si>
  <si>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</si>
  <si>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</si>
  <si>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</si>
  <si>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</si>
  <si>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</si>
  <si>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</si>
  <si>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</si>
  <si>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</si>
  <si>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</si>
  <si>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</si>
  <si>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</si>
  <si>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</si>
  <si>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</si>
  <si>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</si>
  <si>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</si>
  <si>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</si>
  <si>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</si>
  <si>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</si>
  <si>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</si>
  <si>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</si>
  <si>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</si>
  <si>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</si>
  <si>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</si>
  <si>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</si>
  <si>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</si>
  <si>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</si>
  <si>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</si>
  <si>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</si>
  <si>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</si>
  <si>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</si>
  <si>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</si>
  <si>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</si>
  <si>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</si>
  <si>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</si>
  <si>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</si>
  <si>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</si>
  <si>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</si>
  <si>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</si>
  <si>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</si>
  <si>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</si>
  <si>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</si>
  <si>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</si>
  <si>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</si>
  <si>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</si>
  <si>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</si>
  <si>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</si>
  <si>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</si>
  <si>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</si>
  <si>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</si>
  <si>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</si>
  <si>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</si>
  <si>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</si>
  <si>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</si>
  <si>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</si>
  <si>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</si>
  <si>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</si>
  <si>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</si>
  <si>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</si>
  <si>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</si>
  <si>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</si>
  <si>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</si>
  <si>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</si>
  <si>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</si>
  <si>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</si>
  <si>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</si>
  <si>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</si>
  <si>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</si>
  <si>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</si>
  <si>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</si>
  <si>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</si>
  <si>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</si>
  <si>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</si>
  <si>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</si>
  <si>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</si>
  <si>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</si>
  <si>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</si>
  <si>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</si>
  <si>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</si>
  <si>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</si>
  <si>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</si>
  <si>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</si>
  <si>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</si>
  <si>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</si>
  <si>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</si>
  <si>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</si>
  <si>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</si>
  <si>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</si>
  <si>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</si>
  <si>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</si>
  <si>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</si>
  <si>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</si>
  <si>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</si>
  <si>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</si>
  <si>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</si>
  <si>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</si>
  <si>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</si>
  <si>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</si>
  <si>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</si>
  <si>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</si>
  <si>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</si>
  <si>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</si>
  <si>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</si>
  <si>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</si>
  <si>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</si>
  <si>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</si>
  <si>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</si>
  <si>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</si>
  <si>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</si>
  <si>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</si>
  <si>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</si>
  <si>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</si>
  <si>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</si>
  <si>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</si>
  <si>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</si>
  <si>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</si>
  <si>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</si>
  <si>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</si>
  <si>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</si>
  <si>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</si>
  <si>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</si>
  <si>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</si>
  <si>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</si>
  <si>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</si>
  <si>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</si>
  <si>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</si>
  <si>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</si>
  <si>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</si>
  <si>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</si>
  <si>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</si>
  <si>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</si>
  <si>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</si>
  <si>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</si>
  <si>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</si>
  <si>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</si>
  <si>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</si>
  <si>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</si>
  <si>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</si>
  <si>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</si>
  <si>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</si>
  <si>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</si>
  <si>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</si>
  <si>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</si>
  <si>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</si>
  <si>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</si>
  <si>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</si>
  <si>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</si>
  <si>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</si>
  <si>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</si>
  <si>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</si>
  <si>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</si>
  <si>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</si>
  <si>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</si>
  <si>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</si>
  <si>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</si>
  <si>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</si>
  <si>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</si>
  <si>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</si>
  <si>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</si>
  <si>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</si>
  <si>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</si>
  <si>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</si>
  <si>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</si>
  <si>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</si>
  <si>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</si>
  <si>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</si>
  <si>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</si>
  <si>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</si>
  <si>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</si>
  <si>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</si>
  <si>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</si>
  <si>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</si>
  <si>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</si>
  <si>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</si>
  <si>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</si>
  <si>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</si>
  <si>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</si>
  <si>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</si>
  <si>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</si>
  <si>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</si>
  <si>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</si>
  <si>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</si>
  <si>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</si>
  <si>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</si>
  <si>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</si>
  <si>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</si>
  <si>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</si>
  <si>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</si>
  <si>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</si>
  <si>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</si>
  <si>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</si>
  <si>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</si>
  <si>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</si>
  <si>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</si>
  <si>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</si>
  <si>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</si>
  <si>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</si>
  <si>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</si>
  <si>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</si>
  <si>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</si>
  <si>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</si>
  <si>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</si>
  <si>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</si>
  <si>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</si>
  <si>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</si>
  <si>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</si>
  <si>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</si>
  <si>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</si>
  <si>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</si>
  <si>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</si>
  <si>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</si>
  <si>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</si>
  <si>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</si>
  <si>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</si>
  <si>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</si>
  <si>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</si>
  <si>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</si>
  <si>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</si>
  <si>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</si>
  <si>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</si>
  <si>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</si>
  <si>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</si>
  <si>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</si>
  <si>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</si>
  <si>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</si>
  <si>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</si>
  <si>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</si>
  <si>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</si>
  <si>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</si>
  <si>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</si>
  <si>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</si>
  <si>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</si>
  <si>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</si>
  <si>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</si>
  <si>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</si>
  <si>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</si>
  <si>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</si>
  <si>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</si>
  <si>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</si>
  <si>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</si>
  <si>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</si>
  <si>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</si>
  <si>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</si>
  <si>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</si>
  <si>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</si>
  <si>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</si>
  <si>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</si>
  <si>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</si>
  <si>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</si>
  <si>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</si>
  <si>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</si>
  <si>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</si>
  <si>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</si>
  <si>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</si>
  <si>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</si>
  <si>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</si>
  <si>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</si>
  <si>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</si>
  <si>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</si>
  <si>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</si>
  <si>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</si>
  <si>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</si>
  <si>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</si>
  <si>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</si>
  <si>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</si>
  <si>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</si>
  <si>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</si>
  <si>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</si>
  <si>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</si>
  <si>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</si>
  <si>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</si>
  <si>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</si>
  <si>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</si>
  <si>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</si>
  <si>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</si>
  <si>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</si>
  <si>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</si>
  <si>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</si>
  <si>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</si>
  <si>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</si>
  <si>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</si>
  <si>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</si>
  <si>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</si>
  <si>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</si>
  <si>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</si>
  <si>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</si>
  <si>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</si>
  <si>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</si>
  <si>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</si>
  <si>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</si>
  <si>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</si>
  <si>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</si>
  <si>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</si>
  <si>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</si>
  <si>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</si>
  <si>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</si>
  <si>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</si>
  <si>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</si>
  <si>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</si>
  <si>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</si>
  <si>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</si>
  <si>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</si>
  <si>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</si>
  <si>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</si>
  <si>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</si>
  <si>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</si>
  <si>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</si>
  <si>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</si>
  <si>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</si>
  <si>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</si>
  <si>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</si>
  <si>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</si>
  <si>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</si>
  <si>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</si>
  <si>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</si>
  <si>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</si>
  <si>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</si>
  <si>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</si>
  <si>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</si>
  <si>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</si>
  <si>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</si>
  <si>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</si>
  <si>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</si>
  <si>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</si>
  <si>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</si>
  <si>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</si>
  <si>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</si>
  <si>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</si>
  <si>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</si>
  <si>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</si>
  <si>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</si>
  <si>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</si>
  <si>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</si>
  <si>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</si>
  <si>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</si>
  <si>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</si>
  <si>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</si>
  <si>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</si>
  <si>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</si>
  <si>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</si>
  <si>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</si>
  <si>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</si>
  <si>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</si>
  <si>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</si>
  <si>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</si>
  <si>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</si>
  <si>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</si>
  <si>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</si>
  <si>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</si>
  <si>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</si>
  <si>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</si>
  <si>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</si>
  <si>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</si>
  <si>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</si>
  <si>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</si>
  <si>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</si>
  <si>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</si>
  <si>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</si>
  <si>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</si>
  <si>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</si>
  <si>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</si>
  <si>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</si>
  <si>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</si>
  <si>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</si>
  <si>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</si>
  <si>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</si>
  <si>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</si>
  <si>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</si>
  <si>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</si>
  <si>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</si>
  <si>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</si>
  <si>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</si>
  <si>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</si>
  <si>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</si>
  <si>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</si>
  <si>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</si>
  <si>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</si>
  <si>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</si>
  <si>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</si>
  <si>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</si>
  <si>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</si>
  <si>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</si>
  <si>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</si>
  <si>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</si>
  <si>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</si>
  <si>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</si>
  <si>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</si>
  <si>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</si>
  <si>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</si>
  <si>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</si>
  <si>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</si>
  <si>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</si>
  <si>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</si>
  <si>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</si>
  <si>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</si>
  <si>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</si>
  <si>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</si>
  <si>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</si>
  <si>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</si>
  <si>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</si>
  <si>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</si>
  <si>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</si>
  <si>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</si>
  <si>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</si>
  <si>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</si>
  <si>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</si>
  <si>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</si>
  <si>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</si>
  <si>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</si>
  <si>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</si>
  <si>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</si>
  <si>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</si>
  <si>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</si>
  <si>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</si>
  <si>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</si>
  <si>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</si>
  <si>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</si>
  <si>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</si>
  <si>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</si>
  <si>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</si>
  <si>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</si>
  <si>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</si>
  <si>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</si>
  <si>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</si>
  <si>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</si>
  <si>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</si>
  <si>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</si>
  <si>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</si>
  <si>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</si>
  <si>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</si>
  <si>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</si>
  <si>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</si>
  <si>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</si>
  <si>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</si>
  <si>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</si>
  <si>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</si>
  <si>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</si>
  <si>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</si>
  <si>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</si>
  <si>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</si>
  <si>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</si>
  <si>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</si>
  <si>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</si>
  <si>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</si>
  <si>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</si>
  <si>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</si>
  <si>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</si>
  <si>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</si>
  <si>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</si>
  <si>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</si>
  <si>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</si>
  <si>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</si>
  <si>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</si>
  <si>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</si>
  <si>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</si>
  <si>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</si>
  <si>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</si>
  <si>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</si>
  <si>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</si>
  <si>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</si>
  <si>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</si>
  <si>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</si>
  <si>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</si>
  <si>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</si>
  <si>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</si>
  <si>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</si>
  <si>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</si>
  <si>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</si>
  <si>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</si>
  <si>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</si>
  <si>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</si>
  <si>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</si>
  <si>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</si>
  <si>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</si>
  <si>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</si>
  <si>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</si>
  <si>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</si>
  <si>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</si>
  <si>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</si>
  <si>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</si>
  <si>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</si>
  <si>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</si>
  <si>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</si>
  <si>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</si>
  <si>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</si>
  <si>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</si>
  <si>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</si>
  <si>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</si>
  <si>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</si>
  <si>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</si>
  <si>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</si>
  <si>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</si>
  <si>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</si>
  <si>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</si>
  <si>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</si>
  <si>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</si>
  <si>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</si>
  <si>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</si>
  <si>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</si>
  <si>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</si>
  <si>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</si>
  <si>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</si>
  <si>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</si>
  <si>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</si>
  <si>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</si>
  <si>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</si>
  <si>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</si>
  <si>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</si>
  <si>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</si>
  <si>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</si>
  <si>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</si>
  <si>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</si>
  <si>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</si>
  <si>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</si>
  <si>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</si>
  <si>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</si>
  <si>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</si>
  <si>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</si>
  <si>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</si>
  <si>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</si>
  <si>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</si>
  <si>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</si>
  <si>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</si>
  <si>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</si>
  <si>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</si>
  <si>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</si>
  <si>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</si>
  <si>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</si>
  <si>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</si>
  <si>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</si>
  <si>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</si>
  <si>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</si>
  <si>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</si>
  <si>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</si>
  <si>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</si>
  <si>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</si>
  <si>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</si>
  <si>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</si>
  <si>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</si>
  <si>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</si>
  <si>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</si>
  <si>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</si>
  <si>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</si>
  <si>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</si>
  <si>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</si>
  <si>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</si>
  <si>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</si>
  <si>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</si>
  <si>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</si>
  <si>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</si>
  <si>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</si>
  <si>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</si>
  <si>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</si>
  <si>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</si>
  <si>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</si>
  <si>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</si>
  <si>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</si>
  <si>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</si>
  <si>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</si>
  <si>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</si>
  <si>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</si>
  <si>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</si>
  <si>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</si>
  <si>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</si>
  <si>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</si>
  <si>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</si>
  <si>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</si>
  <si>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</si>
  <si>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</si>
  <si>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</si>
  <si>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</si>
  <si>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</si>
  <si>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</si>
  <si>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</si>
  <si>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</si>
  <si>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</si>
  <si>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</si>
  <si>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</si>
  <si>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</si>
  <si>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</si>
  <si>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</si>
  <si>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</si>
  <si>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</si>
  <si>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</si>
  <si>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</si>
  <si>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</si>
  <si>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</si>
  <si>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</si>
  <si>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</si>
  <si>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</si>
  <si>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</si>
  <si>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</si>
  <si>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</si>
  <si>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</si>
  <si>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</si>
  <si>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</si>
  <si>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</si>
  <si>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</si>
  <si>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</si>
  <si>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</si>
  <si>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</si>
  <si>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</si>
  <si>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</si>
  <si>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</si>
  <si>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</si>
  <si>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</si>
  <si>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</si>
  <si>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</si>
  <si>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</si>
  <si>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</si>
  <si>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</si>
  <si>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</si>
  <si>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</si>
  <si>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</si>
  <si>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</si>
  <si>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</si>
  <si>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</si>
  <si>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</si>
  <si>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</si>
  <si>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</si>
  <si>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</si>
  <si>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</si>
  <si>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</si>
  <si>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</si>
  <si>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</si>
  <si>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</si>
  <si>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</si>
  <si>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</si>
  <si>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</si>
  <si>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</si>
  <si>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</si>
  <si>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</si>
  <si>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</si>
  <si>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</si>
  <si>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</si>
  <si>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</si>
  <si>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</si>
  <si>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</si>
  <si>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</si>
  <si>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</si>
  <si>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</si>
  <si>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</si>
  <si>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</si>
  <si>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</si>
  <si>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</si>
  <si>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</si>
  <si>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</si>
  <si>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</si>
  <si>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</si>
  <si>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</si>
  <si>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</si>
  <si>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</si>
  <si>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</si>
  <si>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</si>
  <si>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</si>
  <si>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</si>
  <si>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</si>
  <si>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</si>
  <si>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</si>
  <si>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</si>
  <si>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</si>
  <si>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</si>
  <si>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</si>
  <si>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</si>
  <si>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</si>
  <si>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</si>
  <si>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</si>
  <si>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</si>
  <si>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</si>
  <si>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</si>
  <si>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</si>
  <si>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</si>
  <si>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</si>
  <si>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</si>
  <si>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</si>
  <si>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</si>
  <si>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</si>
  <si>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</si>
  <si>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</si>
  <si>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</si>
  <si>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</si>
  <si>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</si>
  <si>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</si>
  <si>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</si>
  <si>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</si>
  <si>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</si>
  <si>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</si>
  <si>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</si>
  <si>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</si>
  <si>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</si>
  <si>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</si>
  <si>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</si>
  <si>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</si>
  <si>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</si>
  <si>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</si>
  <si>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</si>
  <si>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</si>
  <si>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</si>
  <si>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</si>
  <si>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</si>
  <si>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</si>
  <si>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</si>
  <si>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</si>
  <si>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</si>
  <si>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</si>
  <si>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</si>
  <si>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</si>
  <si>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</si>
  <si>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</si>
  <si>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</si>
  <si>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</si>
  <si>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</si>
  <si>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</si>
  <si>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</si>
  <si>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</si>
  <si>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</si>
  <si>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</si>
  <si>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</si>
  <si>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</si>
  <si>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</si>
  <si>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</si>
  <si>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</si>
  <si>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</si>
  <si>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</si>
  <si>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</si>
  <si>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</si>
  <si>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</si>
  <si>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</si>
  <si>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</si>
  <si>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</si>
  <si>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</si>
  <si>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</si>
  <si>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</si>
  <si>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</si>
  <si>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</si>
  <si>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</si>
  <si>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</si>
  <si>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</si>
  <si>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</si>
  <si>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</si>
  <si>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</si>
  <si>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</si>
  <si>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</si>
  <si>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</si>
  <si>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</si>
  <si>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</si>
  <si>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</si>
  <si>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</si>
  <si>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</si>
  <si>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</si>
  <si>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</si>
  <si>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</si>
  <si>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</si>
  <si>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</si>
  <si>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</si>
  <si>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</si>
  <si>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</si>
  <si>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</si>
  <si>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</si>
  <si>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</si>
  <si>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</si>
  <si>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</si>
  <si>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</si>
  <si>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</si>
  <si>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</si>
  <si>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</si>
  <si>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</si>
  <si>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</si>
  <si>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</si>
  <si>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</si>
  <si>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</si>
  <si>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</si>
  <si>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</si>
  <si>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</si>
  <si>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</si>
  <si>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</si>
  <si>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</si>
  <si>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</si>
  <si>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</si>
  <si>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</si>
  <si>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</si>
  <si>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</si>
  <si>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</si>
  <si>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</si>
  <si>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</si>
  <si>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</si>
  <si>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</si>
  <si>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</si>
  <si>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</si>
  <si>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</si>
  <si>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</si>
  <si>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</si>
  <si>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</si>
  <si>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</si>
  <si>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</si>
  <si>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</si>
  <si>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</si>
  <si>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</si>
  <si>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</si>
  <si>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</si>
  <si>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</si>
  <si>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</si>
  <si>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</si>
  <si>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</si>
  <si>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</si>
  <si>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</si>
  <si>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</si>
  <si>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</si>
  <si>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</si>
  <si>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</si>
  <si>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</si>
  <si>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</si>
  <si>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</si>
  <si>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</si>
  <si>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</si>
  <si>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</si>
  <si>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</si>
  <si>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</si>
  <si>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</si>
  <si>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</si>
  <si>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</si>
  <si>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</si>
  <si>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</si>
  <si>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</si>
  <si>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</si>
  <si>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</si>
  <si>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</si>
  <si>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</si>
  <si>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</si>
  <si>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</si>
  <si>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</si>
  <si>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</si>
  <si>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</si>
  <si>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</si>
  <si>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</si>
  <si>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</si>
  <si>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</si>
  <si>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</si>
  <si>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</si>
  <si>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</si>
  <si>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</si>
  <si>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</si>
  <si>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</si>
  <si>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</si>
  <si>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</si>
  <si>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</si>
  <si>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</si>
  <si>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</si>
  <si>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</si>
  <si>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</si>
  <si>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</si>
  <si>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</si>
  <si>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</si>
  <si>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</si>
  <si>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</si>
  <si>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</si>
  <si>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</si>
  <si>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</si>
  <si>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</si>
  <si>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</si>
  <si>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</si>
  <si>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</si>
  <si>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</si>
  <si>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</si>
  <si>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</si>
  <si>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</si>
  <si>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</si>
  <si>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</si>
  <si>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</si>
  <si>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</si>
  <si>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</si>
  <si>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</si>
  <si>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</si>
  <si>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</si>
  <si>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</si>
  <si>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</si>
  <si>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</si>
  <si>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</si>
  <si>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</si>
  <si>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</si>
  <si>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</si>
  <si>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</si>
  <si>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</si>
  <si>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</si>
  <si>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</si>
  <si>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</si>
  <si>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</si>
  <si>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</si>
  <si>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</si>
  <si>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</si>
  <si>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</si>
  <si>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</si>
  <si>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</si>
  <si>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</si>
  <si>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</si>
  <si>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</si>
  <si>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</si>
  <si>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</si>
  <si>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</si>
  <si>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</si>
  <si>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</si>
  <si>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</si>
  <si>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</si>
  <si>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</si>
  <si>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</si>
  <si>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</si>
  <si>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</si>
  <si>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</si>
  <si>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</si>
  <si>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</si>
  <si>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</si>
  <si>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</si>
  <si>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</si>
  <si>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</si>
  <si>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</si>
  <si>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</si>
  <si>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</si>
  <si>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</si>
  <si>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</si>
  <si>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</si>
  <si>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</si>
  <si>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</si>
  <si>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</si>
  <si>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</si>
  <si>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</si>
  <si>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</si>
  <si>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</si>
  <si>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</si>
  <si>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</si>
  <si>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</si>
  <si>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</si>
  <si>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</si>
  <si>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</si>
  <si>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</si>
  <si>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</si>
  <si>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</si>
  <si>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</si>
  <si>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</si>
  <si>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</si>
  <si>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</si>
  <si>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</si>
  <si>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</si>
  <si>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</si>
  <si>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</si>
  <si>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</si>
  <si>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</si>
  <si>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</si>
  <si>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</si>
  <si>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</si>
  <si>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</si>
  <si>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</si>
  <si>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</si>
  <si>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</si>
  <si>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</si>
  <si>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</si>
  <si>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</si>
  <si>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</si>
  <si>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</si>
  <si>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</si>
  <si>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</si>
  <si>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</si>
  <si>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</si>
  <si>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</si>
  <si>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</si>
  <si>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</si>
  <si>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</si>
  <si>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</si>
  <si>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</si>
  <si>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</si>
  <si>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</si>
  <si>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</si>
  <si>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</si>
  <si>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</si>
  <si>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</si>
  <si>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</si>
  <si>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</si>
  <si>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</si>
  <si>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</si>
  <si>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</si>
  <si>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</si>
  <si>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</si>
  <si>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</si>
  <si>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</si>
  <si>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</si>
  <si>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</si>
  <si>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</si>
  <si>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</si>
  <si>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</si>
  <si>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</si>
  <si>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</si>
  <si>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</si>
  <si>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</si>
  <si>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</si>
  <si>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</si>
  <si>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</si>
  <si>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</si>
  <si>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</si>
  <si>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</si>
  <si>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</si>
  <si>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</si>
  <si>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</si>
  <si>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</si>
  <si>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</si>
  <si>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</si>
  <si>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</si>
  <si>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</si>
  <si>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</si>
  <si>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</si>
  <si>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</si>
  <si>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</si>
  <si>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</si>
  <si>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</si>
  <si>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</si>
  <si>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</si>
  <si>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</si>
  <si>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</si>
  <si>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</si>
  <si>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</si>
  <si>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</si>
  <si>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</si>
  <si>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</si>
  <si>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</si>
  <si>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</si>
  <si>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</si>
  <si>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</si>
  <si>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</si>
  <si>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</si>
  <si>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</si>
  <si>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</si>
  <si>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</si>
  <si>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</si>
  <si>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</si>
  <si>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</si>
  <si>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</si>
  <si>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</si>
  <si>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</si>
  <si>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</si>
  <si>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</si>
  <si>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</si>
  <si>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</si>
  <si>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</si>
  <si>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</si>
  <si>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</si>
  <si>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</si>
  <si>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</si>
  <si>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</si>
  <si>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</si>
  <si>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</si>
  <si>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</si>
  <si>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</si>
  <si>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</si>
  <si>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</si>
  <si>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</si>
  <si>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</si>
  <si>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</si>
  <si>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</si>
  <si>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</si>
  <si>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</si>
  <si>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</si>
  <si>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</si>
  <si>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</si>
  <si>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</si>
  <si>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</si>
  <si>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</si>
  <si>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</si>
  <si>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</si>
  <si>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</si>
  <si>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</si>
  <si>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</si>
  <si>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</si>
  <si>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</si>
  <si>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</si>
  <si>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</si>
  <si>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</si>
  <si>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</si>
  <si>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</si>
  <si>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</si>
  <si>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</si>
  <si>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</si>
  <si>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</si>
  <si>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</si>
  <si>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</si>
  <si>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</si>
  <si>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</si>
  <si>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</si>
  <si>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</si>
  <si>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</si>
  <si>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</si>
  <si>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</si>
  <si>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</si>
  <si>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</si>
  <si>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</si>
  <si>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</si>
  <si>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</si>
  <si>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</si>
  <si>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</si>
  <si>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</si>
  <si>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</si>
  <si>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</si>
  <si>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</si>
  <si>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</si>
  <si>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</si>
  <si>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</si>
  <si>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</si>
  <si>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</si>
  <si>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</si>
  <si>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</si>
  <si>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</si>
  <si>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</si>
  <si>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</si>
  <si>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</si>
  <si>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</si>
  <si>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</si>
  <si>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</si>
  <si>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</si>
  <si>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</si>
  <si>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</si>
  <si>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</si>
  <si>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</si>
  <si>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</si>
  <si>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</si>
  <si>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</si>
  <si>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</si>
  <si>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</si>
  <si>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</si>
  <si>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</si>
  <si>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</si>
  <si>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</si>
  <si>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</si>
  <si>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</si>
  <si>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</si>
  <si>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</si>
  <si>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</si>
  <si>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</si>
  <si>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</si>
  <si>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</si>
  <si>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</si>
  <si>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</si>
  <si>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</si>
  <si>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</si>
  <si>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</si>
  <si>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</si>
  <si>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</si>
  <si>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</si>
  <si>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</si>
  <si>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</si>
  <si>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</si>
  <si>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</si>
  <si>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</si>
  <si>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</si>
  <si>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</si>
  <si>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</si>
  <si>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</si>
  <si>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</si>
  <si>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</si>
  <si>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</si>
  <si>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</si>
  <si>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</si>
  <si>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</si>
  <si>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</si>
  <si>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</si>
  <si>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</si>
  <si>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</si>
  <si>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</si>
  <si>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</si>
  <si>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</si>
  <si>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</si>
  <si>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</si>
  <si>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</si>
  <si>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</si>
  <si>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</si>
  <si>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</si>
  <si>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</si>
  <si>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</si>
  <si>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</si>
  <si>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</si>
  <si>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</si>
  <si>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</si>
  <si>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</si>
  <si>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</si>
  <si>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</si>
  <si>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</si>
  <si>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</si>
  <si>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</si>
  <si>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</si>
  <si>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</si>
  <si>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</si>
  <si>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</si>
  <si>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</si>
  <si>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</si>
  <si>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</si>
  <si>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</si>
  <si>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</si>
  <si>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</si>
  <si>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</si>
  <si>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</si>
  <si>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</si>
  <si>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</si>
  <si>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</si>
  <si>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</si>
  <si>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</si>
  <si>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</si>
  <si>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</si>
  <si>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</si>
  <si>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</si>
  <si>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</si>
  <si>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</si>
  <si>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</si>
  <si>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</si>
  <si>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</si>
  <si>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</si>
  <si>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</si>
  <si>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</si>
  <si>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</si>
  <si>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</si>
  <si>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</si>
  <si>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</si>
  <si>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</si>
  <si>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</si>
  <si>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</si>
  <si>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</si>
  <si>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</si>
  <si>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</si>
  <si>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</si>
  <si>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</si>
  <si>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</si>
  <si>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</si>
  <si>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</si>
  <si>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</si>
  <si>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</si>
  <si>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</si>
  <si>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</si>
  <si>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</si>
  <si>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</si>
  <si>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</si>
  <si>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</si>
  <si>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</si>
  <si>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</si>
  <si>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</si>
  <si>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</si>
  <si>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</si>
  <si>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</si>
  <si>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</si>
  <si>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</si>
  <si>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</si>
  <si>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</si>
  <si>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</si>
  <si>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</si>
  <si>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</si>
  <si>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</si>
  <si>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</si>
  <si>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</si>
  <si>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</si>
  <si>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</si>
  <si>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</si>
  <si>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</si>
  <si>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</si>
  <si>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</si>
  <si>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</si>
  <si>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</si>
  <si>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</si>
  <si>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</si>
  <si>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</si>
  <si>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</si>
  <si>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</si>
  <si>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</si>
  <si>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</si>
  <si>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</si>
  <si>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</si>
  <si>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</si>
  <si>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</si>
  <si>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</si>
  <si>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</si>
  <si>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</si>
  <si>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</si>
  <si>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</si>
  <si>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</si>
  <si>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</si>
  <si>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</si>
  <si>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</si>
  <si>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</si>
  <si>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</si>
  <si>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</si>
  <si>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</si>
  <si>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</si>
  <si>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</si>
  <si>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</si>
  <si>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</si>
  <si>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</si>
  <si>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</si>
  <si>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</si>
  <si>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</si>
  <si>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</si>
  <si>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</si>
  <si>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</si>
  <si>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</si>
  <si>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</si>
  <si>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</si>
  <si>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</si>
  <si>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</si>
  <si>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</si>
  <si>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</si>
  <si>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</si>
  <si>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</si>
  <si>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</si>
  <si>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</si>
  <si>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</si>
  <si>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</si>
  <si>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</si>
  <si>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</si>
  <si>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</si>
  <si>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</si>
  <si>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</si>
  <si>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</si>
  <si>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</si>
  <si>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</si>
  <si>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</si>
  <si>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</si>
  <si>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</si>
  <si>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</si>
  <si>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</si>
  <si>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</si>
  <si>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</si>
  <si>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</si>
  <si>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</si>
  <si>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</si>
  <si>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</si>
  <si>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</si>
  <si>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</si>
  <si>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</si>
  <si>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</si>
  <si>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</si>
  <si>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</si>
  <si>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</si>
  <si>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</si>
  <si>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</si>
  <si>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</si>
  <si>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</si>
  <si>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</si>
  <si>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</si>
  <si>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</si>
  <si>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</si>
  <si>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</si>
  <si>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</si>
  <si>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</si>
  <si>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</si>
  <si>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</si>
  <si>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</si>
  <si>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</si>
  <si>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</si>
  <si>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</si>
  <si>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</si>
  <si>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</si>
  <si>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</si>
  <si>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</si>
  <si>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</si>
  <si>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</si>
  <si>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</si>
  <si>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</si>
  <si>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</si>
  <si>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</si>
  <si>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</si>
  <si>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</si>
  <si>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</si>
  <si>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</si>
  <si>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</si>
  <si>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</si>
  <si>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</si>
  <si>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</si>
  <si>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</si>
  <si>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</si>
  <si>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</si>
  <si>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</si>
  <si>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</si>
  <si>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</si>
  <si>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</si>
  <si>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</si>
  <si>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</si>
  <si>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</si>
  <si>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</si>
  <si>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</si>
  <si>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</si>
  <si>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</si>
  <si>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</si>
  <si>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</si>
  <si>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</si>
  <si>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</si>
  <si>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</si>
  <si>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</si>
  <si>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</si>
  <si>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</si>
  <si>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</si>
  <si>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</si>
  <si>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</si>
  <si>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</si>
  <si>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</si>
  <si>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</si>
  <si>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</si>
  <si>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</si>
  <si>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</si>
  <si>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</si>
  <si>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</si>
  <si>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</si>
  <si>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</si>
  <si>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</si>
  <si>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</si>
  <si>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</si>
  <si>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</si>
  <si>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</si>
  <si>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</si>
  <si>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</si>
  <si>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</si>
  <si>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</si>
  <si>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</si>
  <si>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</si>
  <si>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</si>
  <si>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</si>
  <si>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</si>
  <si>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</si>
  <si>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</si>
  <si>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</si>
  <si>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</si>
  <si>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</si>
  <si>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</si>
  <si>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</si>
  <si>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</si>
  <si>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</si>
  <si>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</si>
  <si>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</si>
  <si>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</si>
  <si>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</si>
  <si>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</si>
  <si>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</si>
  <si>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</si>
  <si>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</si>
  <si>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</si>
  <si>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</si>
  <si>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</si>
  <si>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</si>
  <si>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</si>
  <si>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</si>
  <si>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</si>
  <si>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</si>
  <si>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</si>
  <si>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</si>
  <si>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</si>
  <si>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</si>
  <si>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</si>
  <si>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</si>
  <si>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</si>
  <si>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</si>
  <si>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</si>
  <si>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</si>
  <si>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</si>
  <si>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</si>
  <si>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</si>
  <si>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</si>
  <si>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</si>
  <si>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</si>
  <si>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</si>
  <si>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</si>
  <si>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</si>
  <si>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</si>
  <si>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</si>
  <si>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</si>
  <si>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</si>
  <si>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</si>
  <si>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</si>
  <si>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</si>
  <si>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</si>
  <si>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</si>
  <si>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</si>
  <si>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</si>
  <si>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</si>
  <si>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</si>
  <si>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</si>
  <si>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</si>
  <si>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</si>
  <si>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</si>
  <si>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</si>
  <si>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</si>
  <si>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</si>
  <si>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</si>
  <si>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</si>
  <si>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</si>
  <si>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</si>
  <si>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</si>
  <si>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</si>
  <si>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</si>
  <si>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</si>
  <si>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</si>
  <si>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</si>
  <si>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</si>
  <si>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</si>
  <si>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</si>
  <si>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</si>
  <si>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</si>
  <si>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</si>
  <si>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</si>
  <si>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</si>
  <si>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</si>
  <si>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</si>
  <si>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</si>
  <si>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</si>
  <si>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</si>
  <si>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</si>
  <si>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</si>
  <si>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</si>
  <si>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</si>
  <si>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</si>
  <si>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</si>
  <si>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</si>
  <si>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</si>
  <si>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</si>
  <si>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</si>
  <si>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</si>
  <si>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</si>
  <si>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</si>
  <si>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</si>
  <si>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</si>
  <si>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</si>
  <si>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</si>
  <si>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</si>
  <si>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</si>
  <si>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</si>
  <si>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</si>
  <si>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</si>
  <si>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</si>
  <si>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</si>
  <si>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</si>
  <si>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</si>
  <si>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</si>
  <si>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</si>
  <si>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</si>
  <si>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</si>
  <si>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</si>
  <si>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</si>
  <si>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</si>
  <si>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</si>
  <si>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</si>
  <si>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</si>
  <si>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</si>
  <si>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</si>
  <si>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</si>
  <si>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</si>
  <si>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</si>
  <si>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</si>
  <si>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</si>
  <si>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</si>
  <si>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</si>
  <si>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</si>
  <si>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</si>
  <si>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</si>
  <si>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</si>
  <si>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</si>
  <si>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</si>
  <si>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</si>
  <si>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</si>
  <si>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</si>
  <si>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</si>
  <si>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</si>
  <si>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</si>
  <si>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</si>
  <si>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</si>
  <si>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</si>
  <si>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</si>
  <si>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</si>
  <si>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</si>
  <si>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</si>
  <si>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</si>
  <si>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</si>
  <si>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</si>
  <si>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</si>
  <si>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</si>
  <si>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</si>
  <si>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</si>
  <si>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</si>
  <si>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</si>
  <si>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</si>
  <si>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</si>
  <si>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</si>
  <si>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</si>
  <si>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</si>
  <si>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</si>
  <si>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</si>
  <si>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</si>
  <si>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</si>
  <si>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</si>
  <si>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</si>
  <si>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</si>
  <si>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</si>
  <si>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</si>
  <si>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</si>
  <si>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</si>
  <si>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</si>
  <si>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</si>
  <si>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</si>
  <si>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</si>
  <si>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</si>
  <si>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</si>
  <si>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</si>
  <si>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</si>
  <si>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</si>
  <si>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</si>
  <si>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</si>
  <si>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</si>
  <si>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</si>
  <si>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</si>
  <si>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</si>
  <si>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</si>
  <si>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</si>
  <si>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</si>
  <si>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</si>
  <si>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</si>
  <si>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</si>
  <si>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</si>
  <si>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</si>
  <si>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</si>
  <si>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</si>
  <si>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</si>
  <si>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</si>
  <si>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</si>
  <si>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</si>
  <si>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</si>
  <si>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</si>
  <si>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</si>
  <si>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</si>
  <si>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</si>
  <si>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</si>
  <si>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</si>
  <si>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</si>
  <si>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</si>
  <si>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</si>
  <si>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</si>
  <si>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</si>
  <si>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</si>
  <si>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</si>
  <si>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</si>
  <si>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</si>
  <si>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</si>
  <si>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</si>
  <si>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</si>
  <si>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</si>
  <si>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</si>
  <si>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</si>
  <si>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</si>
  <si>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</si>
  <si>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</si>
  <si>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</si>
  <si>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</si>
  <si>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</si>
  <si>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</si>
  <si>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</si>
  <si>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</si>
  <si>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</si>
  <si>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</si>
  <si>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</si>
  <si>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</si>
  <si>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</si>
  <si>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</si>
  <si>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</si>
  <si>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</si>
  <si>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</si>
  <si>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</si>
  <si>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</si>
  <si>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</si>
  <si>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</si>
  <si>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</si>
  <si>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</si>
  <si>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</si>
  <si>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</si>
  <si>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</si>
  <si>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</si>
  <si>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</si>
  <si>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</si>
  <si>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</si>
  <si>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</si>
  <si>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</si>
  <si>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</si>
  <si>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</si>
  <si>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</si>
  <si>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</si>
  <si>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</si>
  <si>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</si>
  <si>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</si>
  <si>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</si>
  <si>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</si>
  <si>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</si>
  <si>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</si>
  <si>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</si>
  <si>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</si>
  <si>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</si>
  <si>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</si>
  <si>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</si>
  <si>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</si>
  <si>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</si>
  <si>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</si>
  <si>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</si>
  <si>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</si>
  <si>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</si>
  <si>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</si>
  <si>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</si>
  <si>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</si>
  <si>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</si>
  <si>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</si>
  <si>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</si>
  <si>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</si>
  <si>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</si>
  <si>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</si>
  <si>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</si>
  <si>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</si>
  <si>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</si>
  <si>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</si>
  <si>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</si>
  <si>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</si>
  <si>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</si>
  <si>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</si>
  <si>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</si>
  <si>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</si>
  <si>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</si>
  <si>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</si>
  <si>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</si>
  <si>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</si>
  <si>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</si>
  <si>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</si>
  <si>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</si>
  <si>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</si>
  <si>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</si>
  <si>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</si>
  <si>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</si>
  <si>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</si>
  <si>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</si>
  <si>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</si>
  <si>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</si>
  <si>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</si>
  <si>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</si>
  <si>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</si>
  <si>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</si>
  <si>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</si>
  <si>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</si>
  <si>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</si>
  <si>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</si>
  <si>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</si>
  <si>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</si>
  <si>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</si>
  <si>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</si>
  <si>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</si>
  <si>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</si>
  <si>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</si>
  <si>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</si>
  <si>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</si>
  <si>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</si>
  <si>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</si>
  <si>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</si>
  <si>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</si>
  <si>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</si>
  <si>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</si>
  <si>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</si>
  <si>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</si>
  <si>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</si>
  <si>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</si>
  <si>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</si>
  <si>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</si>
  <si>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</si>
  <si>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</si>
  <si>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</si>
  <si>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</si>
  <si>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</si>
  <si>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</si>
  <si>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</si>
  <si>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</si>
  <si>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</si>
  <si>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</si>
  <si>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</si>
  <si>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</si>
  <si>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</si>
  <si>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</si>
  <si>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</si>
  <si>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</si>
  <si>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</si>
  <si>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</si>
  <si>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</si>
  <si>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</si>
  <si>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</si>
  <si>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</si>
  <si>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</si>
  <si>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</si>
  <si>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</si>
  <si>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</si>
  <si>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</si>
  <si>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</si>
  <si>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</si>
  <si>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</si>
  <si>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</si>
  <si>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</si>
  <si>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</si>
  <si>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</si>
  <si>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</si>
  <si>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</si>
  <si>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</si>
  <si>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</si>
  <si>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</si>
  <si>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</si>
  <si>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</si>
  <si>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</si>
  <si>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</si>
  <si>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</si>
  <si>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</si>
  <si>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</si>
  <si>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</si>
  <si>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</si>
  <si>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</si>
  <si>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</si>
  <si>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</si>
  <si>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</si>
  <si>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</si>
  <si>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</si>
  <si>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</si>
  <si>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</si>
  <si>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</si>
  <si>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</si>
  <si>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</si>
  <si>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</si>
  <si>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</si>
  <si>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</si>
  <si>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</si>
  <si>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</si>
  <si>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</si>
  <si>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</si>
  <si>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</si>
  <si>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</si>
  <si>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</si>
  <si>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</si>
  <si>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</si>
  <si>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</si>
  <si>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</si>
  <si>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</si>
  <si>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</si>
  <si>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</si>
  <si>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</si>
  <si>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</si>
  <si>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</si>
  <si>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</si>
  <si>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</si>
  <si>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</si>
  <si>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</si>
  <si>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</si>
  <si>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</si>
  <si>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</si>
  <si>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</si>
  <si>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</si>
  <si>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</si>
  <si>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</si>
  <si>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</si>
  <si>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</si>
  <si>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</si>
  <si>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</si>
  <si>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</si>
  <si>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</si>
  <si>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</si>
  <si>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</si>
  <si>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</si>
  <si>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</si>
  <si>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</si>
  <si>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</si>
  <si>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</si>
  <si>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</si>
  <si>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</si>
  <si>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</si>
  <si>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</si>
  <si>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</si>
  <si>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</si>
  <si>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</si>
  <si>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</si>
  <si>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</si>
  <si>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</si>
  <si>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</si>
  <si>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</si>
  <si>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</si>
  <si>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</si>
  <si>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</si>
  <si>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</si>
  <si>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</si>
  <si>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</si>
  <si>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</si>
  <si>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</si>
  <si>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</si>
  <si>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</si>
  <si>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</si>
  <si>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</si>
  <si>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</si>
  <si>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</si>
  <si>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</si>
  <si>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</si>
  <si>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</si>
  <si>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</si>
  <si>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</si>
  <si>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</si>
  <si>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</si>
  <si>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</si>
  <si>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</si>
  <si>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</si>
  <si>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</si>
  <si>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</si>
  <si>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</si>
  <si>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</si>
  <si>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</si>
  <si>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</si>
  <si>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</si>
  <si>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</si>
  <si>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</si>
  <si>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</si>
  <si>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</si>
  <si>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</si>
  <si>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</si>
  <si>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</si>
  <si>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</si>
  <si>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</si>
  <si>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</si>
  <si>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</si>
  <si>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</si>
  <si>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</si>
  <si>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</si>
  <si>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</si>
  <si>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</si>
  <si>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</si>
  <si>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</si>
  <si>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</si>
  <si>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</si>
  <si>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</si>
  <si>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</si>
  <si>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</si>
  <si>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</si>
  <si>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</si>
  <si>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</si>
  <si>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</si>
  <si>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</si>
  <si>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</si>
  <si>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</si>
  <si>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</si>
  <si>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</si>
  <si>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</si>
  <si>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</si>
  <si>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</si>
  <si>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</si>
  <si>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</si>
  <si>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</si>
  <si>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</si>
  <si>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</si>
  <si>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</si>
  <si>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</si>
  <si>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</si>
  <si>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</si>
  <si>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</si>
  <si>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</si>
  <si>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</si>
  <si>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</si>
  <si>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</si>
  <si>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</si>
  <si>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</si>
  <si>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</si>
  <si>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</si>
  <si>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</si>
  <si>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</si>
  <si>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</si>
  <si>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</si>
  <si>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</si>
  <si>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</si>
  <si>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</si>
  <si>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</si>
  <si>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</si>
  <si>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</si>
  <si>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</si>
  <si>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</si>
  <si>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</si>
  <si>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</si>
  <si>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</si>
  <si>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</si>
  <si>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</si>
  <si>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</si>
  <si>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</si>
  <si>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</si>
  <si>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</si>
  <si>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</si>
  <si>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</si>
  <si>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</si>
  <si>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</si>
  <si>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</si>
  <si>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</si>
  <si>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</si>
  <si>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</si>
  <si>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</si>
  <si>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</si>
  <si>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</si>
  <si>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</si>
  <si>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</si>
  <si>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</si>
  <si>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</si>
  <si>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</si>
  <si>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</si>
  <si>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</si>
  <si>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</si>
  <si>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</si>
  <si>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</si>
  <si>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</si>
  <si>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</si>
  <si>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</si>
  <si>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</si>
  <si>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</si>
  <si>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</si>
  <si>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</si>
  <si>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</si>
  <si>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</si>
  <si>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</si>
  <si>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</si>
  <si>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</si>
  <si>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</si>
  <si>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</si>
  <si>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</si>
  <si>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</si>
  <si>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</si>
  <si>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</si>
  <si>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</si>
  <si>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</si>
  <si>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</si>
  <si>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</si>
  <si>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</si>
  <si>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</si>
  <si>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</si>
  <si>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</si>
  <si>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</si>
  <si>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</si>
  <si>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</si>
  <si>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</si>
  <si>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</si>
  <si>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</si>
  <si>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</si>
  <si>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</si>
  <si>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</si>
  <si>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</si>
  <si>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</si>
  <si>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</si>
  <si>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</si>
  <si>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</si>
  <si>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</si>
  <si>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</si>
  <si>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</si>
  <si>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</si>
  <si>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</si>
  <si>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</si>
  <si>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</si>
  <si>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</si>
  <si>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</si>
  <si>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</si>
  <si>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</si>
  <si>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</si>
  <si>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</si>
  <si>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</si>
  <si>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</si>
  <si>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</si>
  <si>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</si>
  <si>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</si>
  <si>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</si>
  <si>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</si>
  <si>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</si>
  <si>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</si>
  <si>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</si>
  <si>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</si>
  <si>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</si>
  <si>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</si>
  <si>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</si>
  <si>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</si>
  <si>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</si>
  <si>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</si>
  <si>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</si>
  <si>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</si>
  <si>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</si>
  <si>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</si>
  <si>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</si>
  <si>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</si>
  <si>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</si>
  <si>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</si>
  <si>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</si>
  <si>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</si>
  <si>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</si>
  <si>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</si>
  <si>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</si>
  <si>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</si>
  <si>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</si>
  <si>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</si>
  <si>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</si>
  <si>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</si>
  <si>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</si>
  <si>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</si>
  <si>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</si>
  <si>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</si>
  <si>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</si>
  <si>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</si>
  <si>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</si>
  <si>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</si>
  <si>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</si>
  <si>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</si>
  <si>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</si>
  <si>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</si>
  <si>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</si>
  <si>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</si>
  <si>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</si>
  <si>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</si>
  <si>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</si>
  <si>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</si>
  <si>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</si>
  <si>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</si>
  <si>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</si>
  <si>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</si>
  <si>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</si>
  <si>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</si>
  <si>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</si>
  <si>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</si>
  <si>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</si>
  <si>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</si>
  <si>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</si>
  <si>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</si>
  <si>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</si>
  <si>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</si>
  <si>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</si>
  <si>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</si>
  <si>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</si>
  <si>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</si>
  <si>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</si>
  <si>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</si>
  <si>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</si>
  <si>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</si>
  <si>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</si>
  <si>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</si>
  <si>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</si>
  <si>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</si>
  <si>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</si>
  <si>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</si>
  <si>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</si>
  <si>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</si>
  <si>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</si>
  <si>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</si>
  <si>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</si>
  <si>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</si>
  <si>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</si>
  <si>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</si>
  <si>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</si>
  <si>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</si>
  <si>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</si>
  <si>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</si>
  <si>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</si>
  <si>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</si>
  <si>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</si>
  <si>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</si>
  <si>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</si>
  <si>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</si>
  <si>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</si>
  <si>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</si>
  <si>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</si>
  <si>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</si>
  <si>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</si>
  <si>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</si>
  <si>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</si>
  <si>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</si>
  <si>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</si>
  <si>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</si>
  <si>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</si>
  <si>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</si>
  <si>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</si>
  <si>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</si>
  <si>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</si>
  <si>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</si>
  <si>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</si>
  <si>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</si>
  <si>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</si>
  <si>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</si>
  <si>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</si>
  <si>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</si>
  <si>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</si>
  <si>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</si>
  <si>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</si>
  <si>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</si>
  <si>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</si>
  <si>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</si>
  <si>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</si>
  <si>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</si>
  <si>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</si>
  <si>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</si>
  <si>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</si>
  <si>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</si>
  <si>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</si>
  <si>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</si>
  <si>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</si>
  <si>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</si>
  <si>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</si>
  <si>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</si>
  <si>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</si>
  <si>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</si>
  <si>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</si>
  <si>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</si>
  <si>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</si>
  <si>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</si>
  <si>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</si>
  <si>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</si>
  <si>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</si>
  <si>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</si>
  <si>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</si>
  <si>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</si>
  <si>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</si>
  <si>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</si>
  <si>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</si>
  <si>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</si>
  <si>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</si>
  <si>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</si>
  <si>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</si>
  <si>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</si>
  <si>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</si>
  <si>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</si>
  <si>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</si>
  <si>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</si>
  <si>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</si>
  <si>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</si>
  <si>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</si>
  <si>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</si>
  <si>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</si>
  <si>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</si>
  <si>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</si>
  <si>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</si>
  <si>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</si>
  <si>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</si>
  <si>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</si>
  <si>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</si>
  <si>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</si>
  <si>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</si>
  <si>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</si>
  <si>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</si>
  <si>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</si>
  <si>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</si>
  <si>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</si>
  <si>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</si>
  <si>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</si>
  <si>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</si>
  <si>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</si>
  <si>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</si>
  <si>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</si>
  <si>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</si>
  <si>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</si>
  <si>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</si>
  <si>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</si>
  <si>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</si>
  <si>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</si>
  <si>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</si>
  <si>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</si>
  <si>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</si>
  <si>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</si>
  <si>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</si>
  <si>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</si>
  <si>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</si>
  <si>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</si>
  <si>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</si>
  <si>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</si>
  <si>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</si>
  <si>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</si>
  <si>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</si>
  <si>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</si>
  <si>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</si>
  <si>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</si>
  <si>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</si>
  <si>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</si>
  <si>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</si>
  <si>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</si>
  <si>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</si>
  <si>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</si>
  <si>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</si>
  <si>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</si>
  <si>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</si>
  <si>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</si>
  <si>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</si>
  <si>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</si>
  <si>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</si>
  <si>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</si>
  <si>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</si>
  <si>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</si>
  <si>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</si>
  <si>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</si>
  <si>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</si>
  <si>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</si>
  <si>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</si>
  <si>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</si>
  <si>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</si>
  <si>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</si>
  <si>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</si>
  <si>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</si>
  <si>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</si>
  <si>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</si>
  <si>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</si>
  <si>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</si>
  <si>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</si>
  <si>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</si>
  <si>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</si>
  <si>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</si>
  <si>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</si>
  <si>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</si>
  <si>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</si>
  <si>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</si>
  <si>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</si>
  <si>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</si>
  <si>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</si>
  <si>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</si>
  <si>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</si>
  <si>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</si>
  <si>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</si>
  <si>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</si>
  <si>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</si>
  <si>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</si>
  <si>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</si>
  <si>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</si>
  <si>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</si>
  <si>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</si>
  <si>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</si>
  <si>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</si>
  <si>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</si>
  <si>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</si>
  <si>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</si>
  <si>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</si>
  <si>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</si>
  <si>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</si>
  <si>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</si>
  <si>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</si>
  <si>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</si>
  <si>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</si>
  <si>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</si>
  <si>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</si>
  <si>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</si>
  <si>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</si>
  <si>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</si>
  <si>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</si>
  <si>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</si>
  <si>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</si>
  <si>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</si>
  <si>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</si>
  <si>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</si>
  <si>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</si>
  <si>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</si>
  <si>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</si>
  <si>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</si>
  <si>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</si>
  <si>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</si>
  <si>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</si>
  <si>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</si>
  <si>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</si>
  <si>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</si>
  <si>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</si>
  <si>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</si>
  <si>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</si>
  <si>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</si>
  <si>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</si>
  <si>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</si>
  <si>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</si>
  <si>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</si>
  <si>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</si>
  <si>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</si>
  <si>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</si>
  <si>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</si>
  <si>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</si>
  <si>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</si>
  <si>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</si>
  <si>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</si>
  <si>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</si>
  <si>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</si>
  <si>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</si>
  <si>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</si>
  <si>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</si>
  <si>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</si>
  <si>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</si>
  <si>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</si>
  <si>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</si>
  <si>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</si>
  <si>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</si>
  <si>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</si>
  <si>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</si>
  <si>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</si>
  <si>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</si>
  <si>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</si>
  <si>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</si>
  <si>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</si>
  <si>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</si>
  <si>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</si>
  <si>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</si>
  <si>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</si>
  <si>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</si>
  <si>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</si>
  <si>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</si>
  <si>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</si>
  <si>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</si>
  <si>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</si>
  <si>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</si>
  <si>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</si>
  <si>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</si>
  <si>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</si>
  <si>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</si>
  <si>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</si>
  <si>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</si>
  <si>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</si>
  <si>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</si>
  <si>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</si>
  <si>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</si>
  <si>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</si>
  <si>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</si>
  <si>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</si>
  <si>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</si>
  <si>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</si>
  <si>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</si>
  <si>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</si>
  <si>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</si>
  <si>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</si>
  <si>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</si>
  <si>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</si>
  <si>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</si>
  <si>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</si>
  <si>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</si>
  <si>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</si>
  <si>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</si>
  <si>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</si>
  <si>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</si>
  <si>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</si>
  <si>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</si>
  <si>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</si>
  <si>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</si>
  <si>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</si>
  <si>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</si>
  <si>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</si>
  <si>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</si>
  <si>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</si>
  <si>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</si>
  <si>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</si>
  <si>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</si>
  <si>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</si>
  <si>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</si>
  <si>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</si>
  <si>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</si>
  <si>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</si>
  <si>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</si>
  <si>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</si>
  <si>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</si>
  <si>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</si>
  <si>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</si>
  <si>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</si>
  <si>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</si>
  <si>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</si>
  <si>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</si>
  <si>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</si>
  <si>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</si>
  <si>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</si>
  <si>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</si>
  <si>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</si>
  <si>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</si>
  <si>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</si>
  <si>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</si>
  <si>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</si>
  <si>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</si>
  <si>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</si>
  <si>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</si>
  <si>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</si>
  <si>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</si>
  <si>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</si>
  <si>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</si>
  <si>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</si>
  <si>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</si>
  <si>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</si>
  <si>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</si>
  <si>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</si>
  <si>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</si>
  <si>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</si>
  <si>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</si>
  <si>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</si>
  <si>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</si>
  <si>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</si>
  <si>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</si>
  <si>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</si>
  <si>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</si>
  <si>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</si>
  <si>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</si>
  <si>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</si>
  <si>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</si>
  <si>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</si>
  <si>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</si>
  <si>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</si>
  <si>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</si>
  <si>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</si>
  <si>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</si>
  <si>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</si>
  <si>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</si>
  <si>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</si>
  <si>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</si>
  <si>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</si>
  <si>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</si>
  <si>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</si>
  <si>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</si>
  <si>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</si>
  <si>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</si>
  <si>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</si>
  <si>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</si>
  <si>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</si>
  <si>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</si>
  <si>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</si>
  <si>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</si>
  <si>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</si>
  <si>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</si>
  <si>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</si>
  <si>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</si>
  <si>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</si>
  <si>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</si>
  <si>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</si>
  <si>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</si>
  <si>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</si>
  <si>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</si>
  <si>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</si>
  <si>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</si>
  <si>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</si>
  <si>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</si>
  <si>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</si>
  <si>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</si>
  <si>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</si>
  <si>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</si>
  <si>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</si>
  <si>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</si>
  <si>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</si>
  <si>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</si>
  <si>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</si>
  <si>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</si>
  <si>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</si>
  <si>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</si>
  <si>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</si>
  <si>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</si>
  <si>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</si>
  <si>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</si>
  <si>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</si>
  <si>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</si>
  <si>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</si>
  <si>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</si>
  <si>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</si>
  <si>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</si>
  <si>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</si>
  <si>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</si>
  <si>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</si>
  <si>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</si>
  <si>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</si>
  <si>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</si>
  <si>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</si>
  <si>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</si>
  <si>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</si>
  <si>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</si>
  <si>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</si>
  <si>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</si>
  <si>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</si>
  <si>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</si>
  <si>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</si>
  <si>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</si>
  <si>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</si>
  <si>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</si>
  <si>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</si>
  <si>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</si>
  <si>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</si>
  <si>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</si>
  <si>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</si>
  <si>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</si>
  <si>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</si>
  <si>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</si>
  <si>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</si>
  <si>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</si>
  <si>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</si>
  <si>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</si>
  <si>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</si>
  <si>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</si>
  <si>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</si>
  <si>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</si>
  <si>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</si>
  <si>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</si>
  <si>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</si>
  <si>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</si>
  <si>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</si>
  <si>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</si>
  <si>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</si>
  <si>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</si>
  <si>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</si>
  <si>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</si>
  <si>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</si>
  <si>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</si>
  <si>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</si>
  <si>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</si>
  <si>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</si>
  <si>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</si>
  <si>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</si>
  <si>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</si>
  <si>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</si>
  <si>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</si>
  <si>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</si>
  <si>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</si>
  <si>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</si>
  <si>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</si>
  <si>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</si>
  <si>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</si>
  <si>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</si>
  <si>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</si>
  <si>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</si>
  <si>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</si>
  <si>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</si>
  <si>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</si>
  <si>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</si>
  <si>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</si>
  <si>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</si>
  <si>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</si>
  <si>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</si>
  <si>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</si>
  <si>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</si>
  <si>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</si>
  <si>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</si>
  <si>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</si>
  <si>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</si>
  <si>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</si>
  <si>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</si>
  <si>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</si>
  <si>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</si>
  <si>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</si>
  <si>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</si>
  <si>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</si>
  <si>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</si>
  <si>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</si>
  <si>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</si>
  <si>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</si>
  <si>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</si>
  <si>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</si>
  <si>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</si>
  <si>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</si>
  <si>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</si>
  <si>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</si>
  <si>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</si>
  <si>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</si>
  <si>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</si>
  <si>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</si>
  <si>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</si>
  <si>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</si>
  <si>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</si>
  <si>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</si>
  <si>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</si>
  <si>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</si>
  <si>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</si>
  <si>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</si>
  <si>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</si>
  <si>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</si>
  <si>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</si>
  <si>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</si>
  <si>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</si>
  <si>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</si>
  <si>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</si>
  <si>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</si>
  <si>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</si>
  <si>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</si>
  <si>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</si>
  <si>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</si>
  <si>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</si>
  <si>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</si>
  <si>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</si>
  <si>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</si>
  <si>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</si>
  <si>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</si>
  <si>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</si>
  <si>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</si>
  <si>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</si>
  <si>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</si>
  <si>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</si>
  <si>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</si>
  <si>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</si>
  <si>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</si>
  <si>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</si>
  <si>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</si>
  <si>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</si>
  <si>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</si>
  <si>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</si>
  <si>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</si>
  <si>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</si>
  <si>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</si>
  <si>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</si>
  <si>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</si>
  <si>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</si>
  <si>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</si>
  <si>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</si>
  <si>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</si>
  <si>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</si>
  <si>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</si>
  <si>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</si>
  <si>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</si>
  <si>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</si>
  <si>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</si>
  <si>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</si>
  <si>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</si>
  <si>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</si>
  <si>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</si>
  <si>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</si>
  <si>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</si>
  <si>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</si>
  <si>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</si>
  <si>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</si>
  <si>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</si>
  <si>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</si>
  <si>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</si>
  <si>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</si>
  <si>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</si>
  <si>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</si>
  <si>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</si>
  <si>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</si>
  <si>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</si>
  <si>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</si>
  <si>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</si>
  <si>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</si>
  <si>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</si>
  <si>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</si>
  <si>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</si>
  <si>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</si>
  <si>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</si>
  <si>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</si>
  <si>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</si>
  <si>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</si>
  <si>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</si>
  <si>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</si>
  <si>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</si>
  <si>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</si>
  <si>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</si>
  <si>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</si>
  <si>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</si>
  <si>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</si>
  <si>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</si>
  <si>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</si>
  <si>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</si>
  <si>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</si>
  <si>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</si>
  <si>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</si>
  <si>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</si>
  <si>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</si>
  <si>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</si>
  <si>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</si>
  <si>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</si>
  <si>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</si>
  <si>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</si>
  <si>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</si>
  <si>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</si>
  <si>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</si>
  <si>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</si>
  <si>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</si>
  <si>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</si>
  <si>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</si>
  <si>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</si>
  <si>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</si>
  <si>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</si>
  <si>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</si>
  <si>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</si>
  <si>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</si>
  <si>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</si>
  <si>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</si>
  <si>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</si>
  <si>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</si>
  <si>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</si>
  <si>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</si>
  <si>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</si>
  <si>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</si>
  <si>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</si>
  <si>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</si>
  <si>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</si>
  <si>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</si>
  <si>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</si>
  <si>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</si>
  <si>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</si>
  <si>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</si>
  <si>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</si>
  <si>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</si>
  <si>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</si>
  <si>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</si>
  <si>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</si>
  <si>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</si>
  <si>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</si>
  <si>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</si>
  <si>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</si>
  <si>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</si>
  <si>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</si>
  <si>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</si>
  <si>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</si>
  <si>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</si>
  <si>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</si>
  <si>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</si>
  <si>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</si>
  <si>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</si>
  <si>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</si>
  <si>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</si>
  <si>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</si>
  <si>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</si>
  <si>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</si>
  <si>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</si>
  <si>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</si>
  <si>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</si>
  <si>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</si>
  <si>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</si>
  <si>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</si>
  <si>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</si>
  <si>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</si>
  <si>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</si>
  <si>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</si>
  <si>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</si>
  <si>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</si>
  <si>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</si>
  <si>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</si>
  <si>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</si>
  <si>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</si>
  <si>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</si>
  <si>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</si>
  <si>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</si>
  <si>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</si>
  <si>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</si>
  <si>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</si>
  <si>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</si>
  <si>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</si>
  <si>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</si>
  <si>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</si>
  <si>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</si>
  <si>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</si>
  <si>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</si>
  <si>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</si>
  <si>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</si>
  <si>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</si>
  <si>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</si>
  <si>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</si>
  <si>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</si>
  <si>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</si>
  <si>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</si>
  <si>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</si>
  <si>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</si>
  <si>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</si>
  <si>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</si>
  <si>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</si>
  <si>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</si>
  <si>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</si>
  <si>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</si>
  <si>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</si>
  <si>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</si>
  <si>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</si>
  <si>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</si>
  <si>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</si>
  <si>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</si>
  <si>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</si>
  <si>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</si>
  <si>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</si>
  <si>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</si>
  <si>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</si>
  <si>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</si>
  <si>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</si>
  <si>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</si>
  <si>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</si>
  <si>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</si>
  <si>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</si>
  <si>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</si>
  <si>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</si>
  <si>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</si>
  <si>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</si>
  <si>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</si>
  <si>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</si>
  <si>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</si>
  <si>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</si>
  <si>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</si>
  <si>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</si>
  <si>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</si>
  <si>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</si>
  <si>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</si>
  <si>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</si>
  <si>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</si>
  <si>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</si>
  <si>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</si>
  <si>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</si>
  <si>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</si>
  <si>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</si>
  <si>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</si>
  <si>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</si>
  <si>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</si>
  <si>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</si>
  <si>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</si>
  <si>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</si>
  <si>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</si>
  <si>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</si>
  <si>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</si>
  <si>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</si>
  <si>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</si>
  <si>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</si>
  <si>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</si>
  <si>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</si>
  <si>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</si>
  <si>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</si>
  <si>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</si>
  <si>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</si>
  <si>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</si>
  <si>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</si>
  <si>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</si>
  <si>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</si>
  <si>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</si>
  <si>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</si>
  <si>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</si>
  <si>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</si>
  <si>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</si>
  <si>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</si>
  <si>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</si>
  <si>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</si>
  <si>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</si>
  <si>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</si>
  <si>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</si>
  <si>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</si>
  <si>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</si>
  <si>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</si>
  <si>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</si>
  <si>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</si>
  <si>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</si>
  <si>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</si>
  <si>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</si>
  <si>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</si>
  <si>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</si>
  <si>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</si>
  <si>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</si>
  <si>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</si>
  <si>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</si>
  <si>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</si>
  <si>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</si>
  <si>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</si>
  <si>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</si>
  <si>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</si>
  <si>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</si>
  <si>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</si>
  <si>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</si>
  <si>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</si>
  <si>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</si>
  <si>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</si>
  <si>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</si>
  <si>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</si>
  <si>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</si>
  <si>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</si>
  <si>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</si>
  <si>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</si>
  <si>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</si>
  <si>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</si>
  <si>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</si>
  <si>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</si>
  <si>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</si>
  <si>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</si>
  <si>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</si>
  <si>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</si>
  <si>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</si>
  <si>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</si>
  <si>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</si>
  <si>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</si>
  <si>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</si>
  <si>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</si>
  <si>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</si>
  <si>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</si>
  <si>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</si>
  <si>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</si>
  <si>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</si>
  <si>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</si>
  <si>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</si>
  <si>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</si>
  <si>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</si>
  <si>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</si>
  <si>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</si>
  <si>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</si>
  <si>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</si>
  <si>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</si>
  <si>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</si>
  <si>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</si>
  <si>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</si>
  <si>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</si>
  <si>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</si>
  <si>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</si>
  <si>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</si>
  <si>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</si>
  <si>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</si>
  <si>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</si>
  <si>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</si>
  <si>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</si>
  <si>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</si>
  <si>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</si>
  <si>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</si>
  <si>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</si>
  <si>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</si>
  <si>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</si>
  <si>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</si>
  <si>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</si>
  <si>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</si>
  <si>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</si>
  <si>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</si>
  <si>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</si>
  <si>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</si>
  <si>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</si>
  <si>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</si>
  <si>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</si>
  <si>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</si>
  <si>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</si>
  <si>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</si>
  <si>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</si>
  <si>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</si>
  <si>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</si>
  <si>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</si>
  <si>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</si>
  <si>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</si>
  <si>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</si>
  <si>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</si>
  <si>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</si>
  <si>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</si>
  <si>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</si>
  <si>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</si>
  <si>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</si>
  <si>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</si>
  <si>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</si>
  <si>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</si>
  <si>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</si>
  <si>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</si>
  <si>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</si>
  <si>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</si>
  <si>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</si>
  <si>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</si>
  <si>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</si>
  <si>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</si>
  <si>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</si>
  <si>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</si>
  <si>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</si>
  <si>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</si>
  <si>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</si>
  <si>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</si>
  <si>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</si>
  <si>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</si>
  <si>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</si>
  <si>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</si>
  <si>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</si>
  <si>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</si>
  <si>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</si>
  <si>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</si>
  <si>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</si>
  <si>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</si>
  <si>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</si>
  <si>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</si>
  <si>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</si>
  <si>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</si>
  <si>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</si>
  <si>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</si>
  <si>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</si>
  <si>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</si>
  <si>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</si>
  <si>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</si>
  <si>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</si>
  <si>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</si>
  <si>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</si>
  <si>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</si>
  <si>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</si>
  <si>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</si>
  <si>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</si>
  <si>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</si>
  <si>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</si>
  <si>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</si>
  <si>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</si>
  <si>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</si>
  <si>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</si>
  <si>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</si>
  <si>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</si>
  <si>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</si>
  <si>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</si>
  <si>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</si>
  <si>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</si>
  <si>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</si>
  <si>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</si>
  <si>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</si>
  <si>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</si>
  <si>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</si>
  <si>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</si>
  <si>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</si>
  <si>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</si>
  <si>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</si>
  <si>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</si>
  <si>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</si>
  <si>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</si>
  <si>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</si>
  <si>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</si>
  <si>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</si>
  <si>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</si>
  <si>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</si>
  <si>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</si>
  <si>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</si>
  <si>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</si>
  <si>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</si>
  <si>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</si>
  <si>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</si>
  <si>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</si>
  <si>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</si>
  <si>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</si>
  <si>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</si>
  <si>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</si>
  <si>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</si>
  <si>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</si>
  <si>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</si>
  <si>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</si>
  <si>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</si>
  <si>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</si>
  <si>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</si>
  <si>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</si>
  <si>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</si>
  <si>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</si>
  <si>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</si>
  <si>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</si>
  <si>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</si>
  <si>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</si>
  <si>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</si>
  <si>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</si>
  <si>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</si>
  <si>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</si>
  <si>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</si>
  <si>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</si>
  <si>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</si>
  <si>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</si>
  <si>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</si>
  <si>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</si>
  <si>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</si>
  <si>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</si>
  <si>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</si>
  <si>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</si>
  <si>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</si>
  <si>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</si>
  <si>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</si>
  <si>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</si>
  <si>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</si>
  <si>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</si>
  <si>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</si>
  <si>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</si>
  <si>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</si>
  <si>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</si>
  <si>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</si>
  <si>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</si>
  <si>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</si>
  <si>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</si>
  <si>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</si>
  <si>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</si>
  <si>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</si>
  <si>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</si>
  <si>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</si>
  <si>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</si>
  <si>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</si>
  <si>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</si>
  <si>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</si>
  <si>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</si>
  <si>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</si>
  <si>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</si>
  <si>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</si>
  <si>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</si>
  <si>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</si>
  <si>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</si>
  <si>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</si>
  <si>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</si>
  <si>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</si>
  <si>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</si>
  <si>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</si>
  <si>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</si>
  <si>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</si>
  <si>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</si>
  <si>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</si>
  <si>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</si>
  <si>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</si>
  <si>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</si>
  <si>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</si>
  <si>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</si>
  <si>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</si>
  <si>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</si>
  <si>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</si>
  <si>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</si>
  <si>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</si>
  <si>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</si>
  <si>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</si>
  <si>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</si>
  <si>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</si>
  <si>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</si>
  <si>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</si>
  <si>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</si>
  <si>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</si>
  <si>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</si>
  <si>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</si>
  <si>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</si>
  <si>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</si>
  <si>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</si>
  <si>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</si>
  <si>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</si>
  <si>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</si>
  <si>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</si>
  <si>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</si>
  <si>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</si>
  <si>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</si>
  <si>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</si>
  <si>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</si>
  <si>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</si>
  <si>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</si>
  <si>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</si>
  <si>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</si>
  <si>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</si>
  <si>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</si>
  <si>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</si>
  <si>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</si>
  <si>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</si>
  <si>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</si>
  <si>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</si>
  <si>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</si>
  <si>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</si>
  <si>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</si>
  <si>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</si>
  <si>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</si>
  <si>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</si>
  <si>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</si>
  <si>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</si>
  <si>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</si>
  <si>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</si>
  <si>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</si>
  <si>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</si>
  <si>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</si>
  <si>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</si>
  <si>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</si>
  <si>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</si>
  <si>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</si>
  <si>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</si>
  <si>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</si>
  <si>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</si>
  <si>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</si>
  <si>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</si>
  <si>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</si>
  <si>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</si>
  <si>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</si>
  <si>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</si>
  <si>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</si>
  <si>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</si>
  <si>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</si>
  <si>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</si>
  <si>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</si>
  <si>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</si>
  <si>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</si>
  <si>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</si>
  <si>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</si>
  <si>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</si>
  <si>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</si>
  <si>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</si>
  <si>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</si>
  <si>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</si>
  <si>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</si>
  <si>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</si>
  <si>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</si>
  <si>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</si>
  <si>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</si>
  <si>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</si>
  <si>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</si>
  <si>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</si>
  <si>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</si>
  <si>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</si>
  <si>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</si>
  <si>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</si>
  <si>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</si>
  <si>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</si>
  <si>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</si>
  <si>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</si>
  <si>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</si>
  <si>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</si>
  <si>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</si>
  <si>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</si>
  <si>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</si>
  <si>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</si>
  <si>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</si>
  <si>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</si>
  <si>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</si>
  <si>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</si>
  <si>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</si>
  <si>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</si>
  <si>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</si>
  <si>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</si>
  <si>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</si>
  <si>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</si>
  <si>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</si>
  <si>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</si>
  <si>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</si>
  <si>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</si>
  <si>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</si>
  <si>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</si>
  <si>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</si>
  <si>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</si>
  <si>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</si>
  <si>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</si>
  <si>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</si>
  <si>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</si>
  <si>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</si>
  <si>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</si>
  <si>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</si>
  <si>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</si>
  <si>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</si>
  <si>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</si>
  <si>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</si>
  <si>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</si>
  <si>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</si>
  <si>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</si>
  <si>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</si>
  <si>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</si>
  <si>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</si>
  <si>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</si>
  <si>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</si>
  <si>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</si>
  <si>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</si>
  <si>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</si>
  <si>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</si>
  <si>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</si>
  <si>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</si>
  <si>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</si>
  <si>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</si>
  <si>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</si>
  <si>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</si>
  <si>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</si>
  <si>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</si>
  <si>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</si>
  <si>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</si>
  <si>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</si>
  <si>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</si>
  <si>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</si>
  <si>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</si>
  <si>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</si>
  <si>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</si>
  <si>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</si>
  <si>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</si>
  <si>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</si>
  <si>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</si>
  <si>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</si>
  <si>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</si>
  <si>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</si>
  <si>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</si>
  <si>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</si>
  <si>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</si>
  <si>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</si>
  <si>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</si>
  <si>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</si>
  <si>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</si>
  <si>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</si>
  <si>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</si>
  <si>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</si>
  <si>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</si>
  <si>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</si>
  <si>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</si>
  <si>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</si>
  <si>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</si>
  <si>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</si>
  <si>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</si>
  <si>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</si>
  <si>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</si>
  <si>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</si>
  <si>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</si>
  <si>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</si>
  <si>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</si>
  <si>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</si>
  <si>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</si>
  <si>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</si>
  <si>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</si>
  <si>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</si>
  <si>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</si>
  <si>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</si>
  <si>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</si>
  <si>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</si>
  <si>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</si>
  <si>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</si>
  <si>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</si>
  <si>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</si>
  <si>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</si>
  <si>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</si>
  <si>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</si>
  <si>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</si>
  <si>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</si>
  <si>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</si>
  <si>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</si>
  <si>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</si>
  <si>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</si>
  <si>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</si>
  <si>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</si>
  <si>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</si>
  <si>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</si>
  <si>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</si>
  <si>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</si>
  <si>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</si>
  <si>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</si>
  <si>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</si>
  <si>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</si>
  <si>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</si>
  <si>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</si>
  <si>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</si>
  <si>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</si>
  <si>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</si>
  <si>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</si>
  <si>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</si>
  <si>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</si>
  <si>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</si>
  <si>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</si>
  <si>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</si>
  <si>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</si>
  <si>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</si>
  <si>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</si>
  <si>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</si>
  <si>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</si>
  <si>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</si>
  <si>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</si>
  <si>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</si>
  <si>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</si>
  <si>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</si>
  <si>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</si>
  <si>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</si>
  <si>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</si>
  <si>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</si>
  <si>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</si>
  <si>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</si>
  <si>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</si>
  <si>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</si>
  <si>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</si>
  <si>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</si>
  <si>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</si>
  <si>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</si>
  <si>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</si>
  <si>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</si>
  <si>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</si>
  <si>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</si>
  <si>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</si>
  <si>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</si>
  <si>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</si>
  <si>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</si>
  <si>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</si>
  <si>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</si>
  <si>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</si>
  <si>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</si>
  <si>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</si>
  <si>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</si>
  <si>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</si>
  <si>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</si>
  <si>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</si>
  <si>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</si>
  <si>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</si>
  <si>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</si>
  <si>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</si>
  <si>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</si>
  <si>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</si>
  <si>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</si>
  <si>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</si>
  <si>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</si>
  <si>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</si>
  <si>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</si>
  <si>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</si>
  <si>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</si>
  <si>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</si>
  <si>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</si>
  <si>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</si>
  <si>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</si>
  <si>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</si>
  <si>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</si>
  <si>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</si>
  <si>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</si>
  <si>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</si>
  <si>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</si>
  <si>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</si>
  <si>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</si>
  <si>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</si>
  <si>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</si>
  <si>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</si>
  <si>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</si>
  <si>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</si>
  <si>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</si>
  <si>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</si>
  <si>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</si>
  <si>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</si>
  <si>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</si>
  <si>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</si>
  <si>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</si>
  <si>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</si>
  <si>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</si>
  <si>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</si>
  <si>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</si>
  <si>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</si>
  <si>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</si>
  <si>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</si>
  <si>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</si>
  <si>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</si>
  <si>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</si>
  <si>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</si>
  <si>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</si>
  <si>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</si>
  <si>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</si>
  <si>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</si>
  <si>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</si>
  <si>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</si>
  <si>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</si>
  <si>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</si>
  <si>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</si>
  <si>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</si>
  <si>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</si>
  <si>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</si>
  <si>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</si>
  <si>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</si>
  <si>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</si>
  <si>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</si>
  <si>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</si>
  <si>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</si>
  <si>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</si>
  <si>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</si>
  <si>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</si>
  <si>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</si>
  <si>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</si>
  <si>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</si>
  <si>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</si>
  <si>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</si>
  <si>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</si>
  <si>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</si>
  <si>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</si>
  <si>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</si>
  <si>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</si>
  <si>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</si>
  <si>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</si>
  <si>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</si>
  <si>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</si>
  <si>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</si>
  <si>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</si>
  <si>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</si>
  <si>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</si>
  <si>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</si>
  <si>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</si>
  <si>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</si>
  <si>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</si>
  <si>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</si>
  <si>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</si>
  <si>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</si>
  <si>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</si>
  <si>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</si>
  <si>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</si>
  <si>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</si>
  <si>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</si>
  <si>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</si>
  <si>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</si>
  <si>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</si>
  <si>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</si>
  <si>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</si>
  <si>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</si>
  <si>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</si>
  <si>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</si>
  <si>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</si>
  <si>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</si>
  <si>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</si>
  <si>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</si>
  <si>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</si>
  <si>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</si>
  <si>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</si>
  <si>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</si>
  <si>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</si>
  <si>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</si>
  <si>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</si>
  <si>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</si>
  <si>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</si>
  <si>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</si>
  <si>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</si>
  <si>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</si>
  <si>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</si>
  <si>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</si>
  <si>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</si>
  <si>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</si>
  <si>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</si>
  <si>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</si>
  <si>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</si>
  <si>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</si>
  <si>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</si>
  <si>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</si>
  <si>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</si>
  <si>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</si>
  <si>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</si>
  <si>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</si>
  <si>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</si>
  <si>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</si>
  <si>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</si>
  <si>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</si>
  <si>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</si>
  <si>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</si>
  <si>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</si>
  <si>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</si>
  <si>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</si>
  <si>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</si>
  <si>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</si>
  <si>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</si>
  <si>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</si>
  <si>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</si>
  <si>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</si>
  <si>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</si>
  <si>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</si>
  <si>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</si>
  <si>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</si>
  <si>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</si>
  <si>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</si>
  <si>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</si>
  <si>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</si>
  <si>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</si>
  <si>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</si>
  <si>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</si>
  <si>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</si>
  <si>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</si>
  <si>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</si>
  <si>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</si>
  <si>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</si>
  <si>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</si>
  <si>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</si>
  <si>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</si>
  <si>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</si>
  <si>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</si>
  <si>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</si>
  <si>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</si>
  <si>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</si>
  <si>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</si>
  <si>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</si>
  <si>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</si>
  <si>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</si>
  <si>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</si>
  <si>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</si>
  <si>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</si>
  <si>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</si>
  <si>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</si>
  <si>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</si>
  <si>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</si>
  <si>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</si>
  <si>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</si>
  <si>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</si>
  <si>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</si>
  <si>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</si>
  <si>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</si>
  <si>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</si>
  <si>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</si>
  <si>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</si>
  <si>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</si>
  <si>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</si>
  <si>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</si>
  <si>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</si>
  <si>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</si>
  <si>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</si>
  <si>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</si>
  <si>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</si>
  <si>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</si>
  <si>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</si>
  <si>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</si>
  <si>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</si>
  <si>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</si>
  <si>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</si>
  <si>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</si>
  <si>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</si>
  <si>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</si>
  <si>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</si>
  <si>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</si>
  <si>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</si>
  <si>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</si>
  <si>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</si>
  <si>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</si>
  <si>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</si>
  <si>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</si>
  <si>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</si>
  <si>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</si>
  <si>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</si>
  <si>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</si>
  <si>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</si>
  <si>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</si>
  <si>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</si>
  <si>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</si>
  <si>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</si>
  <si>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</si>
  <si>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</si>
  <si>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</si>
  <si>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</si>
  <si>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</si>
  <si>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</si>
  <si>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</si>
  <si>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</si>
  <si>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</si>
  <si>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</si>
  <si>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</si>
  <si>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</si>
  <si>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</si>
  <si>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</si>
  <si>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</si>
  <si>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</si>
  <si>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</si>
  <si>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</si>
  <si>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</si>
  <si>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</si>
  <si>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</si>
  <si>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</si>
  <si>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</si>
  <si>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</si>
  <si>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</si>
  <si>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</si>
  <si>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</si>
  <si>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</si>
  <si>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</si>
  <si>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</si>
  <si>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</si>
  <si>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</si>
  <si>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</si>
  <si>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</si>
  <si>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</si>
  <si>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</si>
  <si>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</si>
  <si>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</si>
  <si>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</si>
  <si>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</si>
  <si>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</si>
  <si>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</si>
  <si>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</si>
  <si>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</si>
  <si>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</si>
  <si>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</si>
  <si>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</si>
  <si>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</si>
  <si>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</si>
  <si>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</si>
  <si>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</si>
  <si>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</si>
  <si>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</si>
  <si>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</si>
  <si>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</si>
  <si>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</si>
  <si>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</si>
  <si>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</si>
  <si>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</si>
  <si>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</si>
  <si>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</si>
  <si>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</si>
  <si>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</si>
  <si>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</si>
  <si>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</si>
  <si>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</si>
  <si>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</si>
  <si>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</si>
  <si>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</si>
  <si>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</si>
  <si>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</si>
  <si>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</si>
  <si>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</si>
  <si>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</si>
  <si>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</si>
  <si>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</si>
  <si>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</si>
  <si>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</si>
  <si>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</si>
  <si>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</si>
  <si>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</si>
  <si>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</si>
  <si>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</si>
  <si>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</si>
  <si>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</si>
  <si>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</si>
  <si>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</si>
  <si>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</si>
  <si>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</si>
  <si>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</si>
  <si>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</si>
  <si>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</si>
  <si>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</si>
  <si>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</si>
  <si>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</si>
  <si>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</si>
  <si>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</si>
  <si>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</si>
  <si>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</si>
  <si>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</si>
  <si>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</si>
  <si>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</si>
  <si>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</si>
  <si>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</si>
  <si>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</si>
  <si>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</si>
  <si>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</si>
  <si>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</si>
  <si>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</si>
  <si>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</si>
  <si>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</si>
  <si>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</si>
  <si>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</si>
  <si>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</si>
  <si>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</si>
  <si>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</si>
  <si>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</si>
  <si>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</si>
  <si>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</si>
  <si>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</si>
  <si>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</si>
  <si>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</si>
  <si>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</si>
  <si>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</si>
  <si>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</si>
  <si>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</si>
  <si>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</si>
  <si>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</si>
  <si>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</si>
  <si>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</si>
  <si>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</si>
  <si>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</si>
  <si>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</si>
  <si>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</si>
  <si>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</si>
  <si>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</si>
  <si>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</si>
  <si>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</si>
  <si>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</si>
  <si>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</si>
  <si>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</si>
  <si>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</si>
  <si>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</si>
  <si>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</si>
  <si>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</si>
  <si>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</si>
  <si>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</si>
  <si>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</si>
  <si>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</si>
  <si>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</si>
  <si>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</si>
  <si>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</si>
  <si>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</si>
  <si>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</si>
  <si>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</si>
  <si>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</si>
  <si>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</si>
  <si>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</si>
  <si>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</si>
  <si>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</si>
  <si>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</si>
  <si>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</si>
  <si>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</si>
  <si>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</si>
  <si>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</si>
  <si>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</si>
  <si>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</si>
  <si>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</si>
  <si>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</si>
  <si>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</si>
  <si>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</si>
  <si>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</si>
  <si>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</si>
  <si>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</si>
  <si>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</si>
  <si>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</si>
  <si>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</si>
  <si>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</si>
  <si>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</si>
  <si>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</si>
  <si>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</si>
  <si>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</si>
  <si>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</si>
  <si>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</si>
  <si>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</si>
  <si>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</si>
  <si>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</si>
  <si>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</si>
  <si>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</si>
  <si>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</si>
  <si>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</si>
  <si>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</si>
  <si>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</si>
  <si>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</si>
  <si>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</si>
  <si>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</si>
  <si>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</si>
  <si>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</si>
  <si>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</si>
  <si>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</si>
  <si>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</si>
  <si>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</si>
  <si>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</si>
  <si>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</si>
  <si>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</si>
  <si>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</si>
  <si>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</si>
  <si>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</si>
  <si>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</si>
  <si>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</si>
  <si>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</si>
  <si>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</si>
  <si>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</si>
  <si>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</si>
  <si>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</si>
  <si>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</si>
  <si>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</si>
  <si>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</si>
  <si>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</si>
  <si>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</si>
  <si>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</si>
  <si>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</si>
  <si>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</si>
  <si>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</si>
  <si>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</si>
  <si>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</si>
  <si>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</si>
  <si>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</si>
  <si>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</si>
  <si>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</si>
  <si>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</si>
  <si>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</si>
  <si>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</si>
  <si>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</si>
  <si>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</si>
  <si>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</si>
  <si>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</si>
  <si>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</si>
  <si>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</si>
  <si>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</si>
  <si>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</si>
  <si>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</si>
  <si>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</si>
  <si>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</si>
  <si>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</si>
  <si>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</si>
  <si>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</si>
  <si>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</si>
  <si>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</si>
  <si>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</si>
  <si>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</si>
  <si>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</si>
  <si>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</si>
  <si>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</si>
  <si>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</si>
  <si>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</si>
  <si>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</si>
  <si>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</si>
  <si>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</si>
  <si>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</si>
  <si>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</si>
  <si>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</si>
  <si>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</si>
  <si>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</si>
  <si>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</si>
  <si>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</si>
  <si>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</si>
  <si>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</si>
  <si>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</si>
  <si>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</si>
  <si>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</si>
  <si>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</si>
  <si>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</si>
  <si>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</si>
  <si>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</si>
  <si>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</si>
  <si>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</si>
  <si>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</si>
  <si>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</si>
  <si>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</si>
  <si>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</si>
  <si>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</si>
  <si>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</si>
  <si>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</si>
  <si>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</si>
  <si>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</si>
  <si>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</si>
  <si>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</si>
  <si>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</si>
  <si>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</si>
  <si>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</si>
  <si>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</si>
  <si>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</si>
  <si>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</si>
  <si>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</si>
  <si>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</si>
  <si>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</si>
  <si>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</si>
  <si>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</si>
  <si>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</si>
  <si>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</si>
  <si>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</si>
  <si>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</si>
  <si>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</si>
  <si>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</si>
  <si>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</si>
  <si>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</si>
  <si>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</si>
  <si>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</si>
  <si>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</si>
  <si>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</si>
  <si>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</si>
  <si>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</si>
  <si>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</si>
  <si>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</si>
  <si>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</si>
  <si>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</si>
  <si>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</si>
  <si>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</si>
  <si>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</si>
  <si>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</si>
  <si>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</si>
  <si>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</si>
  <si>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</si>
  <si>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</si>
  <si>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</si>
  <si>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</si>
  <si>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</si>
  <si>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</si>
  <si>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</si>
  <si>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</si>
  <si>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</si>
  <si>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</si>
  <si>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</si>
  <si>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</si>
  <si>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</si>
  <si>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</si>
  <si>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</si>
  <si>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</si>
  <si>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</si>
  <si>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</si>
  <si>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</si>
  <si>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</si>
  <si>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</si>
  <si>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</si>
  <si>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</si>
  <si>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</si>
  <si>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</si>
  <si>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</si>
  <si>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</si>
  <si>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</si>
  <si>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</si>
  <si>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</si>
  <si>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</si>
  <si>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</si>
  <si>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</si>
  <si>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</si>
  <si>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</si>
  <si>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</si>
  <si>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</si>
  <si>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</si>
  <si>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</si>
  <si>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</si>
  <si>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</si>
  <si>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</si>
  <si>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</si>
  <si>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</si>
  <si>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</si>
  <si>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</si>
  <si>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</si>
  <si>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</si>
  <si>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</si>
  <si>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</si>
  <si>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</si>
  <si>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</si>
  <si>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</si>
  <si>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</si>
  <si>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</si>
  <si>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</si>
  <si>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</si>
  <si>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</si>
  <si>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</si>
  <si>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</si>
  <si>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</si>
  <si>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</si>
  <si>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</si>
  <si>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</si>
  <si>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</si>
  <si>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</si>
  <si>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</si>
  <si>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</si>
  <si>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</si>
  <si>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</si>
  <si>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</si>
  <si>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</si>
  <si>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</si>
  <si>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</si>
  <si>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</si>
  <si>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</si>
  <si>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</si>
  <si>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</si>
  <si>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</si>
  <si>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</si>
  <si>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</si>
  <si>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</si>
  <si>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</si>
  <si>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</si>
  <si>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</si>
  <si>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</si>
  <si>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</si>
  <si>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</si>
  <si>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</si>
  <si>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</si>
  <si>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</si>
  <si>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</si>
  <si>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</si>
  <si>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</si>
  <si>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</si>
  <si>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</si>
  <si>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</si>
  <si>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</si>
  <si>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</si>
  <si>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</si>
  <si>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</si>
  <si>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</si>
  <si>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</si>
  <si>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</si>
  <si>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</si>
  <si>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</si>
  <si>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</si>
  <si>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</si>
  <si>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</si>
  <si>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</si>
  <si>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</si>
  <si>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</si>
  <si>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</si>
  <si>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</si>
  <si>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</si>
  <si>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</si>
  <si>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</si>
  <si>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</si>
  <si>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</si>
  <si>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</si>
  <si>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</si>
  <si>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</si>
  <si>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</si>
  <si>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</si>
  <si>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</si>
  <si>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</si>
  <si>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</si>
  <si>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</si>
  <si>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</si>
  <si>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</si>
  <si>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</si>
  <si>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</si>
  <si>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</si>
  <si>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</si>
  <si>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</si>
  <si>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</si>
  <si>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</si>
  <si>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</si>
  <si>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</si>
  <si>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</si>
  <si>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</si>
  <si>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</si>
  <si>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</si>
  <si>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</si>
  <si>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</si>
  <si>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</si>
  <si>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</si>
  <si>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</si>
  <si>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</si>
  <si>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</si>
  <si>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</si>
  <si>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</si>
  <si>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</si>
  <si>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</si>
  <si>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</si>
  <si>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</si>
  <si>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</si>
  <si>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</si>
  <si>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</si>
  <si>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</si>
  <si>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</si>
  <si>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</si>
  <si>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</si>
  <si>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</si>
  <si>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</si>
  <si>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</si>
  <si>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</si>
  <si>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</si>
  <si>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</si>
  <si>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</si>
  <si>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</si>
  <si>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</si>
  <si>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</si>
  <si>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</si>
  <si>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</si>
  <si>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</si>
  <si>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</si>
  <si>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</si>
  <si>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</si>
  <si>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</si>
  <si>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</si>
  <si>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</si>
  <si>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</si>
  <si>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</si>
  <si>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</si>
  <si>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</si>
  <si>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</si>
  <si>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</si>
  <si>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</si>
  <si>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</si>
  <si>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</si>
  <si>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</si>
  <si>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</si>
  <si>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</si>
  <si>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</si>
  <si>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</si>
  <si>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</si>
  <si>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</si>
  <si>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</si>
  <si>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</si>
  <si>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</si>
  <si>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</si>
  <si>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</si>
  <si>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</si>
  <si>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</si>
  <si>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</si>
  <si>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</si>
  <si>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</si>
  <si>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</si>
  <si>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</si>
  <si>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</si>
  <si>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</si>
  <si>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</si>
  <si>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</si>
  <si>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</si>
  <si>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</si>
  <si>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</si>
  <si>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</si>
  <si>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</si>
  <si>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</si>
  <si>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</si>
  <si>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</si>
  <si>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</si>
  <si>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</si>
  <si>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</si>
  <si>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</si>
  <si>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</si>
  <si>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</si>
  <si>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</si>
  <si>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</si>
  <si>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</si>
  <si>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</si>
  <si>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</si>
  <si>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</si>
  <si>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</si>
  <si>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</si>
  <si>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</si>
  <si>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</si>
  <si>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</si>
  <si>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</si>
  <si>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</si>
  <si>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</si>
  <si>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</si>
  <si>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</si>
  <si>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</si>
  <si>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</si>
  <si>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</si>
  <si>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</si>
  <si>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</si>
  <si>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</si>
  <si>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</si>
  <si>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</si>
  <si>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</si>
  <si>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</si>
  <si>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</si>
  <si>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</si>
  <si>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</si>
  <si>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</si>
  <si>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</si>
  <si>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</si>
  <si>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</si>
  <si>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</si>
  <si>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</si>
  <si>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</si>
  <si>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</si>
  <si>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</si>
  <si>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</si>
  <si>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</si>
  <si>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</si>
  <si>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</si>
  <si>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</si>
  <si>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</si>
  <si>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</si>
  <si>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</si>
  <si>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</si>
  <si>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</si>
  <si>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</si>
  <si>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</si>
  <si>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</si>
  <si>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</si>
  <si>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</si>
  <si>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</si>
  <si>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</si>
  <si>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</si>
  <si>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</si>
  <si>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</si>
  <si>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</si>
  <si>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</si>
  <si>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</si>
  <si>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</si>
  <si>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</si>
  <si>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</si>
  <si>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</si>
  <si>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</si>
  <si>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</si>
  <si>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</si>
  <si>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</si>
  <si>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</si>
  <si>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</si>
  <si>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</si>
  <si>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</si>
  <si>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</si>
  <si>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</si>
  <si>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</si>
  <si>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</si>
  <si>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</si>
  <si>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</si>
  <si>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</si>
  <si>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</si>
  <si>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</si>
  <si>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</si>
  <si>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</si>
  <si>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</si>
  <si>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</si>
  <si>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</si>
  <si>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</si>
  <si>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</si>
  <si>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</si>
  <si>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</si>
  <si>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</si>
  <si>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</si>
  <si>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</si>
  <si>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</si>
  <si>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</si>
  <si>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</si>
  <si>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</si>
  <si>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</si>
  <si>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</si>
  <si>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</si>
  <si>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</si>
  <si>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</si>
  <si>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</si>
  <si>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</si>
  <si>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</si>
  <si>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</si>
  <si>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</si>
  <si>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</si>
  <si>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</si>
  <si>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</si>
  <si>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</si>
  <si>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</si>
  <si>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</si>
  <si>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</si>
  <si>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</si>
  <si>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</si>
  <si>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</si>
  <si>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</si>
  <si>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</si>
  <si>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</si>
  <si>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</si>
  <si>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</si>
  <si>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</si>
  <si>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</si>
  <si>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</si>
  <si>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</si>
  <si>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</si>
  <si>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</si>
  <si>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</si>
  <si>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</si>
  <si>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</si>
  <si>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</si>
  <si>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</si>
  <si>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</si>
  <si>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</si>
  <si>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</si>
  <si>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</si>
  <si>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</si>
  <si>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</si>
  <si>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</si>
  <si>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</si>
  <si>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</si>
  <si>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</si>
  <si>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</si>
  <si>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</si>
  <si>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</si>
  <si>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</si>
  <si>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</si>
  <si>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</si>
  <si>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</si>
  <si>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</si>
  <si>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</si>
  <si>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</si>
  <si>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</si>
  <si>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</si>
  <si>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</si>
  <si>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</si>
  <si>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</si>
  <si>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</si>
  <si>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</si>
  <si>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</si>
  <si>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</si>
  <si>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</si>
  <si>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</si>
  <si>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</si>
  <si>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</si>
  <si>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</si>
  <si>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</si>
  <si>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</si>
  <si>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</si>
  <si>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</si>
  <si>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</si>
  <si>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</si>
  <si>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</si>
  <si>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</si>
  <si>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</si>
  <si>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</si>
  <si>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</si>
  <si>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</si>
  <si>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</si>
  <si>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</si>
  <si>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</si>
  <si>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</si>
  <si>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</si>
  <si>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</si>
  <si>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</si>
  <si>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</si>
  <si>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</si>
  <si>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</si>
  <si>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</si>
  <si>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</si>
  <si>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</si>
  <si>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</si>
  <si>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</si>
  <si>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</si>
  <si>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</si>
  <si>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</si>
  <si>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</si>
  <si>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</si>
  <si>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</si>
  <si>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</si>
  <si>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</si>
  <si>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</si>
  <si>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</si>
  <si>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</si>
  <si>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</si>
  <si>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</si>
  <si>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</si>
  <si>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</si>
  <si>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</si>
  <si>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</si>
  <si>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</si>
  <si>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</si>
  <si>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</si>
  <si>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</si>
  <si>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</si>
  <si>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</si>
  <si>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</si>
  <si>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</si>
  <si>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</si>
  <si>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</si>
  <si>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</si>
  <si>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</si>
  <si>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</si>
  <si>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</si>
  <si>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</si>
  <si>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</si>
  <si>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</si>
  <si>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</si>
  <si>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</si>
  <si>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</si>
  <si>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</si>
  <si>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</si>
  <si>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</si>
  <si>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</si>
  <si>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</si>
  <si>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</si>
  <si>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</si>
  <si>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</si>
  <si>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</si>
  <si>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</si>
  <si>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</si>
  <si>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</si>
  <si>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</si>
  <si>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</si>
  <si>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</si>
  <si>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</si>
  <si>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</si>
  <si>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</si>
  <si>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</si>
  <si>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</si>
  <si>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</si>
  <si>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</si>
  <si>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</si>
  <si>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</si>
  <si>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</si>
  <si>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</si>
  <si>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</si>
  <si>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</si>
  <si>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</si>
  <si>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</si>
  <si>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</si>
  <si>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</si>
  <si>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</si>
  <si>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</si>
  <si>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</si>
  <si>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</si>
  <si>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</si>
  <si>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</si>
  <si>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</si>
  <si>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</si>
  <si>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</si>
  <si>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</si>
  <si>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</si>
  <si>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</si>
  <si>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</si>
  <si>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</si>
  <si>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</si>
  <si>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</si>
  <si>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</si>
  <si>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</si>
  <si>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</si>
  <si>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</si>
  <si>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</si>
  <si>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</si>
  <si>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</si>
  <si>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</si>
  <si>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</si>
  <si>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</si>
  <si>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</si>
  <si>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</si>
  <si>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</si>
  <si>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</si>
  <si>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</si>
  <si>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</si>
  <si>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</si>
  <si>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</si>
  <si>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</si>
  <si>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</si>
  <si>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</si>
  <si>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</si>
  <si>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</si>
  <si>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</si>
  <si>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</si>
  <si>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</si>
  <si>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</si>
  <si>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</si>
  <si>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</si>
  <si>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</si>
  <si>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</si>
  <si>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</si>
  <si>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</si>
  <si>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</si>
  <si>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</si>
  <si>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</si>
  <si>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</si>
  <si>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</si>
  <si>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</si>
  <si>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</si>
  <si>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</si>
  <si>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</si>
  <si>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</si>
  <si>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</si>
  <si>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</si>
  <si>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</si>
  <si>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</si>
  <si>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</si>
  <si>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</si>
  <si>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</si>
  <si>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</si>
  <si>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</si>
  <si>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</si>
  <si>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</si>
  <si>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</si>
  <si>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</si>
  <si>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</si>
  <si>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</si>
  <si>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</si>
  <si>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</si>
  <si>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</si>
  <si>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</si>
  <si>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</si>
  <si>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</si>
  <si>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</si>
  <si>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</si>
  <si>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</si>
  <si>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</si>
  <si>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</si>
  <si>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</si>
  <si>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</si>
  <si>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</si>
  <si>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</si>
  <si>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</si>
  <si>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</si>
  <si>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</si>
  <si>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</si>
  <si>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</si>
  <si>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</si>
  <si>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</si>
  <si>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</si>
  <si>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</si>
  <si>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</si>
  <si>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</si>
  <si>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</si>
  <si>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</si>
  <si>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</si>
  <si>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</si>
  <si>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</si>
  <si>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</si>
  <si>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</si>
  <si>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</si>
  <si>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</si>
  <si>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</si>
  <si>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</si>
  <si>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</si>
  <si>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</si>
  <si>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</si>
  <si>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</si>
  <si>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</si>
  <si>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</si>
  <si>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</si>
  <si>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</si>
  <si>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</si>
  <si>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</si>
  <si>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</si>
  <si>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</si>
  <si>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</si>
  <si>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</si>
  <si>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</si>
  <si>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</si>
  <si>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</si>
  <si>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</si>
  <si>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</si>
  <si>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</si>
  <si>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</si>
  <si>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</si>
  <si>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</si>
  <si>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</si>
  <si>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</si>
  <si>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</si>
  <si>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</si>
  <si>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</si>
  <si>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</si>
  <si>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</si>
  <si>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</si>
  <si>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</si>
  <si>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</si>
  <si>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</si>
  <si>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</si>
  <si>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</si>
  <si>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</si>
  <si>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</si>
  <si>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</si>
  <si>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</si>
  <si>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</si>
  <si>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</si>
  <si>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</si>
  <si>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</si>
  <si>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</si>
  <si>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</si>
  <si>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</si>
  <si>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</si>
  <si>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</si>
  <si>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</si>
  <si>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</si>
  <si>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</si>
  <si>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</si>
  <si>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</si>
  <si>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</si>
  <si>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</si>
  <si>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</si>
  <si>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</si>
  <si>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</si>
  <si>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</si>
  <si>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</si>
  <si>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</si>
  <si>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</si>
  <si>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</si>
  <si>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</si>
  <si>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</si>
  <si>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</si>
  <si>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</si>
  <si>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</si>
  <si>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</si>
  <si>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</si>
  <si>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</si>
  <si>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</si>
  <si>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</si>
  <si>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</si>
  <si>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</si>
  <si>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</si>
  <si>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</si>
  <si>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</si>
  <si>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</si>
  <si>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</si>
  <si>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</si>
  <si>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</si>
  <si>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</si>
  <si>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</si>
  <si>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</si>
  <si>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</si>
  <si>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</si>
  <si>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</si>
  <si>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</si>
  <si>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</si>
  <si>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</si>
  <si>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</si>
  <si>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</si>
  <si>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</si>
  <si>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</si>
  <si>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</si>
  <si>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</si>
  <si>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</si>
  <si>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</si>
  <si>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</si>
  <si>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</si>
  <si>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</si>
  <si>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</si>
  <si>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</si>
  <si>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</si>
  <si>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</si>
  <si>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</si>
  <si>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</si>
  <si>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</si>
  <si>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</si>
  <si>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</si>
  <si>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</si>
  <si>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</si>
  <si>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</si>
  <si>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</si>
  <si>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</si>
  <si>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</si>
  <si>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</si>
  <si>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</si>
  <si>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</si>
  <si>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</si>
  <si>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</si>
  <si>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</si>
  <si>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</si>
  <si>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</si>
  <si>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</si>
  <si>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</si>
  <si>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</si>
  <si>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</si>
  <si>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</si>
  <si>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</si>
  <si>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</si>
  <si>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</si>
  <si>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</si>
  <si>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</si>
  <si>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</si>
  <si>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</si>
  <si>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</si>
  <si>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</si>
  <si>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</si>
  <si>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</si>
  <si>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</si>
  <si>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</si>
  <si>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</si>
  <si>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</si>
  <si>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</si>
  <si>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</si>
  <si>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</si>
  <si>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</si>
  <si>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</si>
  <si>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</si>
  <si>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</si>
  <si>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</si>
  <si>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</si>
  <si>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</si>
  <si>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</si>
  <si>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</si>
  <si>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</si>
  <si>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</si>
  <si>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</si>
  <si>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</si>
  <si>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</si>
  <si>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</si>
  <si>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</si>
  <si>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</si>
  <si>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</si>
  <si>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</si>
  <si>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</si>
  <si>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</si>
  <si>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</si>
  <si>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</si>
  <si>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</si>
  <si>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</si>
  <si>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</si>
  <si>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</si>
  <si>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</si>
  <si>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</si>
  <si>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</si>
  <si>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</si>
  <si>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</si>
  <si>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</si>
  <si>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</si>
  <si>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</si>
  <si>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</si>
  <si>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</si>
  <si>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</si>
  <si>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</si>
  <si>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</si>
  <si>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</si>
  <si>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</si>
  <si>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</si>
  <si>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</si>
  <si>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</si>
  <si>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</si>
  <si>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</si>
  <si>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</si>
  <si>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</si>
  <si>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</si>
  <si>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</si>
  <si>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</si>
  <si>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</si>
  <si>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</si>
  <si>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</si>
  <si>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</si>
  <si>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</si>
  <si>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</si>
  <si>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</si>
  <si>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</si>
  <si>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</si>
  <si>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</si>
  <si>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</si>
  <si>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</si>
  <si>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</si>
  <si>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</si>
  <si>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</si>
  <si>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</si>
  <si>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</si>
  <si>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</si>
  <si>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</si>
  <si>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</si>
  <si>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</si>
  <si>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</si>
  <si>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</si>
  <si>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</si>
  <si>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</si>
  <si>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</si>
  <si>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</si>
  <si>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</si>
  <si>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</si>
  <si>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</si>
  <si>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</si>
  <si>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</si>
  <si>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</si>
  <si>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</si>
  <si>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</si>
  <si>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</si>
  <si>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</si>
  <si>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</si>
  <si>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</si>
  <si>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</si>
  <si>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</si>
  <si>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</si>
  <si>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</si>
  <si>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</si>
  <si>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</si>
  <si>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</si>
  <si>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</si>
  <si>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</si>
  <si>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</si>
  <si>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</si>
  <si>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</si>
  <si>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</si>
  <si>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</si>
  <si>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</si>
  <si>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</si>
  <si>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</si>
  <si>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</si>
  <si>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</si>
  <si>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</si>
  <si>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</si>
  <si>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</si>
  <si>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</si>
  <si>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</si>
  <si>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</si>
  <si>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</si>
  <si>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</si>
  <si>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</si>
  <si>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</si>
  <si>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</si>
  <si>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</si>
  <si>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</si>
  <si>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</si>
  <si>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</si>
  <si>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</si>
  <si>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</si>
  <si>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</si>
  <si>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</si>
  <si>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</si>
  <si>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</si>
  <si>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</si>
  <si>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</si>
  <si>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</si>
  <si>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</si>
  <si>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</si>
  <si>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</si>
  <si>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</si>
  <si>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</si>
  <si>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</si>
  <si>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</si>
  <si>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</si>
  <si>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</si>
  <si>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</si>
  <si>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</si>
  <si>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</si>
  <si>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</si>
  <si>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</si>
  <si>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</si>
  <si>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</si>
  <si>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</si>
  <si>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</si>
  <si>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</si>
  <si>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</si>
  <si>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</si>
  <si>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</si>
  <si>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</si>
  <si>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</si>
  <si>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</si>
  <si>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</si>
  <si>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</si>
  <si>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</si>
  <si>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</si>
  <si>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</si>
  <si>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</si>
  <si>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</si>
  <si>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</si>
  <si>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</si>
  <si>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</si>
  <si>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</si>
  <si>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</si>
  <si>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</si>
  <si>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</si>
  <si>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</si>
  <si>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</si>
  <si>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</si>
  <si>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</si>
  <si>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</si>
  <si>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</si>
  <si>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</si>
  <si>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</si>
  <si>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</si>
  <si>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</si>
  <si>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</si>
  <si>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</si>
  <si>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</si>
  <si>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</si>
  <si>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</si>
  <si>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</si>
  <si>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</si>
  <si>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</si>
  <si>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</si>
  <si>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</si>
  <si>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</si>
  <si>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</si>
  <si>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</si>
  <si>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</si>
  <si>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</si>
  <si>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</si>
  <si>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</si>
  <si>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</si>
  <si>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</si>
  <si>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</si>
  <si>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</si>
  <si>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</si>
  <si>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</si>
  <si>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</si>
  <si>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</si>
  <si>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</si>
  <si>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</si>
  <si>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</si>
  <si>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</si>
  <si>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</si>
  <si>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</si>
  <si>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</si>
  <si>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</si>
  <si>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</si>
  <si>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</si>
  <si>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</si>
  <si>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</si>
  <si>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</si>
  <si>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</si>
  <si>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</si>
  <si>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</si>
  <si>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</si>
  <si>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</si>
  <si>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</si>
  <si>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</si>
  <si>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</si>
  <si>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</si>
  <si>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</si>
  <si>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</si>
  <si>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</si>
  <si>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</si>
  <si>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</si>
  <si>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</si>
  <si>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</si>
  <si>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</si>
  <si>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</si>
  <si>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</si>
  <si>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</si>
  <si>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</si>
  <si>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</si>
  <si>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</si>
  <si>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</si>
  <si>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</si>
  <si>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</si>
  <si>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</si>
  <si>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</si>
  <si>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</si>
  <si>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</si>
  <si>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</si>
  <si>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</si>
  <si>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</si>
  <si>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</si>
  <si>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</si>
  <si>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</si>
  <si>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</si>
  <si>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</si>
  <si>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</si>
  <si>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</si>
  <si>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</si>
  <si>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</si>
  <si>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</si>
  <si>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</si>
  <si>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</si>
  <si>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</si>
  <si>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</si>
  <si>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</si>
  <si>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</si>
  <si>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</si>
  <si>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</si>
  <si>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</si>
  <si>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</si>
  <si>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</si>
  <si>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</si>
  <si>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</si>
  <si>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</si>
  <si>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</si>
  <si>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</si>
  <si>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</si>
  <si>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</si>
  <si>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</si>
  <si>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</si>
  <si>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</si>
  <si>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</si>
  <si>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</si>
  <si>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</si>
  <si>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</si>
  <si>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</si>
  <si>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</si>
  <si>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</si>
  <si>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</si>
  <si>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</si>
  <si>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</si>
  <si>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</si>
  <si>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</si>
  <si>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</si>
  <si>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</si>
  <si>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</si>
  <si>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</si>
  <si>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</si>
  <si>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</si>
  <si>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</si>
  <si>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</si>
  <si>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</si>
  <si>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</si>
  <si>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</si>
  <si>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</si>
  <si>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</si>
  <si>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</si>
  <si>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</si>
  <si>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</si>
  <si>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</si>
  <si>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</si>
  <si>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</si>
  <si>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</si>
  <si>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</si>
  <si>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</si>
  <si>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</si>
  <si>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</si>
  <si>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</si>
  <si>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</si>
  <si>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</si>
  <si>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</si>
  <si>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</si>
  <si>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</si>
  <si>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</si>
  <si>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</si>
  <si>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</si>
  <si>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</si>
  <si>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</si>
  <si>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</si>
  <si>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</si>
  <si>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</si>
  <si>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</si>
  <si>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</si>
  <si>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</si>
  <si>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</si>
  <si>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</si>
  <si>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</si>
  <si>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</si>
  <si>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</si>
  <si>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</si>
  <si>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</si>
  <si>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</si>
  <si>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</si>
  <si>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</si>
  <si>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</si>
  <si>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</si>
  <si>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</si>
  <si>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</si>
  <si>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</si>
  <si>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</si>
  <si>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</si>
  <si>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</si>
  <si>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</si>
  <si>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</si>
  <si>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</si>
  <si>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</si>
  <si>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</si>
  <si>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</si>
  <si>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</si>
  <si>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</si>
  <si>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</si>
  <si>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</si>
  <si>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</si>
  <si>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</si>
  <si>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</si>
  <si>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</si>
  <si>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</si>
  <si>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</si>
  <si>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</si>
  <si>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</si>
  <si>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</si>
  <si>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</si>
  <si>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</si>
  <si>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</si>
  <si>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</si>
  <si>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</si>
  <si>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</si>
  <si>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</si>
  <si>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</si>
  <si>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</si>
  <si>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</si>
  <si>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</si>
  <si>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</si>
  <si>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</si>
  <si>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</si>
  <si>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</si>
  <si>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</si>
  <si>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</si>
  <si>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</si>
  <si>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</si>
  <si>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</si>
  <si>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</si>
  <si>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</si>
  <si>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</si>
  <si>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</si>
  <si>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</si>
  <si>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</si>
  <si>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</si>
  <si>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</si>
  <si>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</si>
  <si>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</si>
  <si>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</si>
  <si>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</si>
  <si>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</si>
  <si>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</si>
  <si>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</si>
  <si>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</si>
  <si>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</si>
  <si>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</si>
  <si>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</si>
  <si>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</si>
  <si>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</si>
  <si>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</si>
  <si>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</si>
  <si>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</si>
  <si>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</si>
  <si>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</si>
  <si>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</si>
  <si>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</si>
  <si>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</si>
  <si>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</si>
  <si>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</si>
  <si>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</si>
  <si>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</si>
  <si>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</si>
  <si>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</si>
  <si>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</si>
  <si>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</si>
  <si>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</si>
  <si>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</si>
  <si>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</si>
  <si>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</si>
  <si>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</si>
  <si>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</si>
  <si>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</si>
  <si>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</si>
  <si>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</si>
  <si>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</si>
  <si>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</si>
  <si>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</si>
  <si>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</si>
  <si>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</si>
  <si>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</si>
  <si>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</si>
  <si>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</si>
  <si>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</si>
  <si>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</si>
  <si>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</si>
  <si>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</si>
  <si>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</si>
  <si>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</si>
  <si>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</si>
  <si>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</si>
  <si>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</si>
  <si>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</si>
  <si>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</si>
  <si>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</si>
  <si>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</si>
  <si>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</si>
  <si>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</si>
  <si>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</si>
  <si>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</si>
  <si>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</si>
  <si>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</si>
  <si>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</si>
  <si>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</si>
  <si>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</si>
  <si>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</si>
  <si>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</si>
  <si>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</si>
  <si>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</si>
  <si>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</si>
  <si>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</si>
  <si>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</si>
  <si>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</si>
  <si>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</si>
  <si>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</si>
  <si>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</si>
  <si>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</si>
  <si>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</si>
  <si>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</si>
  <si>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</si>
  <si>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</si>
  <si>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</si>
  <si>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</si>
  <si>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</si>
  <si>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</si>
  <si>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</si>
  <si>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</si>
  <si>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</si>
  <si>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</si>
  <si>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</si>
  <si>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</si>
  <si>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</si>
  <si>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</si>
  <si>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</si>
  <si>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</si>
  <si>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</si>
  <si>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</si>
  <si>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</si>
  <si>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</si>
  <si>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</si>
  <si>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</si>
  <si>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</si>
  <si>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</si>
  <si>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</si>
  <si>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</si>
  <si>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</si>
  <si>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</si>
  <si>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</si>
  <si>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</si>
  <si>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</si>
  <si>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</si>
  <si>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</si>
  <si>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</si>
  <si>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</si>
  <si>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</si>
  <si>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</si>
  <si>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</si>
  <si>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</si>
  <si>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</si>
  <si>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</si>
  <si>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</si>
  <si>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</si>
  <si>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</si>
  <si>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</si>
  <si>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</si>
  <si>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</si>
  <si>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</si>
  <si>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</si>
  <si>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</si>
  <si>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</si>
  <si>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</si>
  <si>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</si>
  <si>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</si>
  <si>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</si>
  <si>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</si>
  <si>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</si>
  <si>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</si>
  <si>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</si>
  <si>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</si>
  <si>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</si>
  <si>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</si>
  <si>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</si>
  <si>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</si>
  <si>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</si>
  <si>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</si>
  <si>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</si>
  <si>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</si>
  <si>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</si>
  <si>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</si>
  <si>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</si>
  <si>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</si>
  <si>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</si>
  <si>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</si>
  <si>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</si>
  <si>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</si>
  <si>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</si>
  <si>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</si>
  <si>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</si>
  <si>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</si>
  <si>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</si>
  <si>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</si>
  <si>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</si>
  <si>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</si>
  <si>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</si>
  <si>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</si>
  <si>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</si>
  <si>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</si>
  <si>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</si>
  <si>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</si>
  <si>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</si>
  <si>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</si>
  <si>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</si>
  <si>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</si>
  <si>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</si>
  <si>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</si>
  <si>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</si>
  <si>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</si>
  <si>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</si>
  <si>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</si>
  <si>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</si>
  <si>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</si>
  <si>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</si>
  <si>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</si>
  <si>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</si>
  <si>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</si>
  <si>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</si>
  <si>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</si>
  <si>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</si>
  <si>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</si>
  <si>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</si>
  <si>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</si>
  <si>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</si>
  <si>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</si>
  <si>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</si>
  <si>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</si>
  <si>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</si>
  <si>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</si>
  <si>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</si>
  <si>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</si>
  <si>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</si>
  <si>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</si>
  <si>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</si>
  <si>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</si>
  <si>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</si>
  <si>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</si>
  <si>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</si>
  <si>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</si>
  <si>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</si>
  <si>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</si>
  <si>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</si>
  <si>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</si>
  <si>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</si>
  <si>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</si>
  <si>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</si>
  <si>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</si>
  <si>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</si>
  <si>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</si>
  <si>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</si>
  <si>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</si>
  <si>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</si>
  <si>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</si>
  <si>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</si>
  <si>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</si>
  <si>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</si>
  <si>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</si>
  <si>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</si>
  <si>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</si>
  <si>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</si>
  <si>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</si>
  <si>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</si>
  <si>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</si>
  <si>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</si>
  <si>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</si>
  <si>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</si>
  <si>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</si>
  <si>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</si>
  <si>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</si>
  <si>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</si>
  <si>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</si>
  <si>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</si>
  <si>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</si>
  <si>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</si>
  <si>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</si>
  <si>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</si>
  <si>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</si>
  <si>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</si>
  <si>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</si>
  <si>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</si>
  <si>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</si>
  <si>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</si>
  <si>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</si>
  <si>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</si>
  <si>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</si>
  <si>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</si>
  <si>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</si>
  <si>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</si>
  <si>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</si>
  <si>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</si>
  <si>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</si>
  <si>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</si>
  <si>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</si>
  <si>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</si>
  <si>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</si>
  <si>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</si>
  <si>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</si>
  <si>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</si>
  <si>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</si>
  <si>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</si>
  <si>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</si>
  <si>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</si>
  <si>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</si>
  <si>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</si>
  <si>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</si>
  <si>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</si>
  <si>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</si>
  <si>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</si>
  <si>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</si>
  <si>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</si>
  <si>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</si>
  <si>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</si>
  <si>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</si>
  <si>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</si>
  <si>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</si>
  <si>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</si>
  <si>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</si>
  <si>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</si>
  <si>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</si>
  <si>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</si>
  <si>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</si>
  <si>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</si>
  <si>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</si>
  <si>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</si>
  <si>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</si>
  <si>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</si>
  <si>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</si>
  <si>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</si>
  <si>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</si>
  <si>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</si>
  <si>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</si>
  <si>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</si>
  <si>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</si>
  <si>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</si>
  <si>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</si>
  <si>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</si>
  <si>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</si>
  <si>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</si>
  <si>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</si>
  <si>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</si>
  <si>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</si>
  <si>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</si>
  <si>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</si>
  <si>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</si>
  <si>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</si>
  <si>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</si>
  <si>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</si>
  <si>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</si>
  <si>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</si>
  <si>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</si>
  <si>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</si>
  <si>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</si>
  <si>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</si>
  <si>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</si>
  <si>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</si>
  <si>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</si>
  <si>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</si>
  <si>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</si>
  <si>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</si>
  <si>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</si>
  <si>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</si>
  <si>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</si>
  <si>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</si>
  <si>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</si>
  <si>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</si>
  <si>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</si>
  <si>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</si>
  <si>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</si>
  <si>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</si>
  <si>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</si>
  <si>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</si>
  <si>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</si>
  <si>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</si>
  <si>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</si>
  <si>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</si>
  <si>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</si>
  <si>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</si>
  <si>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</si>
  <si>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</si>
  <si>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</si>
  <si>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</si>
  <si>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</si>
  <si>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</si>
  <si>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</si>
  <si>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</si>
  <si>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</si>
  <si>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</si>
  <si>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</si>
  <si>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</si>
  <si>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</si>
  <si>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</si>
  <si>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</si>
  <si>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</si>
  <si>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</si>
  <si>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</si>
  <si>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</si>
  <si>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</si>
  <si>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</si>
  <si>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</si>
  <si>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</si>
  <si>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</si>
  <si>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</si>
  <si>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</si>
  <si>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</si>
  <si>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</si>
  <si>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</si>
  <si>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</si>
  <si>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</si>
  <si>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</si>
  <si>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</si>
  <si>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</si>
  <si>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</si>
  <si>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</si>
  <si>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</si>
  <si>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</si>
  <si>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</si>
  <si>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</si>
  <si>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</si>
  <si>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</si>
  <si>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</si>
  <si>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</si>
  <si>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</si>
  <si>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</si>
  <si>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</si>
  <si>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</si>
  <si>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</si>
  <si>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</si>
  <si>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</si>
  <si>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</si>
  <si>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</si>
  <si>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</si>
  <si>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</si>
  <si>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</si>
  <si>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</si>
  <si>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</si>
  <si>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</si>
  <si>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</si>
  <si>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</si>
  <si>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</si>
  <si>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</si>
  <si>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</si>
  <si>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</si>
  <si>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</si>
  <si>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</si>
  <si>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</si>
  <si>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</si>
  <si>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</si>
  <si>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</si>
  <si>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</si>
  <si>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</si>
  <si>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</si>
  <si>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</si>
  <si>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</si>
  <si>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</si>
  <si>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</si>
  <si>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</si>
  <si>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</si>
  <si>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</si>
  <si>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</si>
  <si>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</si>
  <si>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</si>
  <si>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</si>
  <si>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</si>
  <si>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</si>
  <si>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</si>
  <si>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</si>
  <si>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</si>
  <si>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</si>
  <si>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</si>
  <si>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</si>
  <si>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</si>
  <si>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</si>
  <si>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</si>
  <si>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</si>
  <si>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</si>
  <si>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</si>
  <si>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</si>
  <si>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</si>
  <si>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</si>
  <si>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</si>
  <si>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</si>
  <si>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</si>
  <si>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</si>
  <si>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</si>
  <si>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</si>
  <si>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</si>
  <si>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</si>
  <si>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</si>
  <si>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</si>
  <si>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</si>
  <si>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</si>
  <si>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</si>
  <si>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</si>
  <si>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</si>
  <si>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</si>
  <si>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</si>
  <si>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</si>
  <si>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</si>
  <si>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</si>
  <si>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</si>
  <si>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</si>
  <si>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</si>
  <si>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</si>
  <si>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</si>
  <si>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</si>
  <si>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</si>
  <si>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</si>
  <si>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</si>
  <si>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</si>
  <si>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</si>
  <si>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</si>
  <si>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</si>
  <si>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</si>
  <si>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</si>
  <si>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</si>
  <si>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</si>
  <si>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</si>
  <si>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</si>
  <si>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</si>
  <si>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</si>
  <si>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</si>
  <si>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</si>
  <si>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</si>
  <si>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</si>
  <si>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</si>
  <si>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</si>
  <si>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</si>
  <si>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</si>
  <si>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</si>
  <si>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</si>
  <si>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</si>
  <si>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</si>
  <si>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</si>
  <si>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</si>
  <si>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</si>
  <si>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</si>
  <si>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</si>
  <si>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</si>
  <si>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</si>
  <si>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</si>
  <si>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</si>
  <si>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</si>
  <si>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</si>
  <si>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</si>
  <si>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</si>
  <si>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</si>
  <si>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</si>
  <si>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</si>
  <si>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</si>
  <si>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</si>
  <si>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</si>
  <si>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</si>
  <si>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</si>
  <si>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</si>
  <si>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</si>
  <si>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</si>
  <si>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</si>
  <si>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</si>
  <si>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</si>
  <si>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</si>
  <si>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</si>
  <si>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</si>
  <si>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</si>
  <si>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</si>
  <si>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</si>
  <si>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</si>
  <si>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</si>
  <si>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</si>
  <si>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</si>
  <si>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</si>
  <si>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</si>
  <si>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</si>
  <si>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</si>
  <si>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</si>
  <si>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</si>
  <si>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</si>
  <si>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</si>
  <si>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</si>
  <si>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</si>
  <si>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</si>
  <si>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</si>
  <si>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</si>
  <si>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</si>
  <si>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</si>
  <si>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</si>
  <si>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</si>
  <si>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</si>
  <si>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</si>
  <si>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</si>
  <si>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</si>
  <si>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</si>
  <si>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</si>
  <si>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</si>
  <si>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</si>
  <si>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</si>
  <si>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</si>
  <si>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</si>
  <si>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</si>
  <si>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</si>
  <si>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</si>
  <si>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</si>
  <si>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</si>
  <si>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</si>
  <si>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</si>
  <si>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</si>
  <si>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</si>
  <si>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</si>
  <si>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</si>
  <si>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</si>
  <si>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</si>
  <si>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</si>
  <si>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</si>
  <si>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</si>
  <si>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</si>
  <si>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</si>
  <si>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</si>
  <si>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</si>
  <si>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</si>
  <si>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</si>
  <si>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</si>
  <si>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</si>
  <si>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</si>
  <si>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</si>
  <si>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</si>
  <si>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</si>
  <si>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</si>
  <si>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</si>
  <si>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</si>
  <si>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</si>
  <si>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</si>
  <si>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</si>
  <si>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</si>
  <si>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</si>
  <si>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</si>
  <si>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</si>
  <si>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</si>
  <si>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</si>
  <si>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</si>
  <si>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</si>
  <si>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</si>
  <si>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</si>
  <si>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</si>
  <si>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</si>
  <si>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</si>
  <si>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</si>
  <si>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</si>
  <si>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</si>
  <si>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</si>
  <si>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</si>
  <si>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</si>
  <si>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</si>
  <si>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</si>
  <si>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</si>
  <si>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</si>
  <si>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</si>
  <si>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</si>
  <si>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</si>
  <si>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</si>
  <si>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</si>
  <si>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</si>
  <si>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</si>
  <si>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</si>
  <si>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</si>
  <si>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</si>
  <si>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</si>
  <si>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</si>
  <si>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</si>
  <si>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</si>
  <si>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</si>
  <si>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</si>
  <si>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</si>
  <si>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</si>
  <si>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</si>
  <si>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</si>
  <si>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</si>
  <si>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</si>
  <si>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</si>
  <si>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</si>
  <si>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</si>
  <si>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</si>
  <si>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</si>
  <si>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</si>
  <si>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</si>
  <si>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</si>
  <si>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</si>
  <si>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</si>
  <si>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</si>
  <si>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</si>
  <si>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</si>
  <si>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</si>
  <si>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</si>
  <si>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</si>
  <si>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</si>
  <si>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</si>
  <si>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</si>
  <si>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</si>
  <si>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</si>
  <si>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</si>
  <si>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</si>
  <si>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</si>
  <si>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</si>
  <si>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</si>
  <si>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</si>
  <si>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</si>
  <si>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</si>
  <si>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</si>
  <si>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</si>
  <si>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</si>
  <si>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</si>
  <si>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</si>
  <si>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</si>
  <si>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</si>
  <si>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</si>
  <si>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</si>
  <si>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</si>
  <si>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</si>
  <si>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</si>
  <si>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</si>
  <si>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</si>
  <si>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</si>
  <si>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</si>
  <si>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</si>
  <si>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</si>
  <si>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</si>
  <si>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</si>
  <si>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</si>
  <si>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</si>
  <si>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</si>
  <si>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</si>
  <si>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</si>
  <si>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</si>
  <si>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</si>
  <si>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</si>
  <si>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</si>
  <si>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</si>
  <si>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</si>
  <si>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</si>
  <si>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</si>
  <si>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</si>
  <si>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</si>
  <si>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</si>
  <si>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</si>
  <si>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</si>
  <si>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</si>
  <si>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</si>
  <si>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</si>
  <si>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</si>
  <si>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</si>
  <si>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</si>
  <si>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</si>
  <si>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</si>
  <si>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</si>
  <si>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</si>
  <si>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</si>
  <si>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</si>
  <si>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</si>
  <si>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</si>
  <si>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</si>
  <si>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</si>
  <si>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</si>
  <si>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</si>
  <si>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</si>
  <si>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</si>
  <si>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</si>
  <si>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</si>
  <si>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</si>
  <si>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</si>
  <si>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</si>
  <si>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</si>
  <si>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</si>
  <si>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</si>
  <si>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</si>
  <si>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</si>
  <si>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</si>
  <si>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</si>
  <si>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</si>
  <si>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</si>
  <si>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</si>
  <si>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</si>
  <si>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</si>
  <si>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</si>
  <si>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</si>
  <si>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</si>
  <si>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</si>
  <si>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</si>
  <si>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</si>
  <si>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</si>
  <si>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</si>
  <si>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</si>
  <si>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</si>
  <si>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</si>
  <si>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</si>
  <si>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</si>
  <si>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</si>
  <si>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</si>
  <si>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</si>
  <si>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</si>
  <si>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</si>
  <si>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</si>
  <si>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</si>
  <si>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</si>
  <si>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</si>
  <si>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</si>
  <si>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</si>
  <si>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</si>
  <si>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</si>
  <si>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</si>
  <si>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</si>
  <si>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</si>
  <si>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</si>
  <si>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</si>
  <si>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</si>
  <si>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</si>
  <si>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</si>
  <si>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</si>
  <si>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</si>
  <si>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</si>
  <si>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</si>
  <si>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</si>
  <si>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</si>
  <si>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</si>
  <si>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</si>
  <si>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</si>
  <si>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</si>
  <si>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</si>
  <si>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</si>
  <si>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</si>
  <si>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</si>
  <si>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</si>
  <si>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</si>
  <si>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</si>
  <si>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</si>
  <si>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</si>
  <si>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</si>
  <si>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</si>
  <si>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</si>
  <si>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</si>
  <si>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</si>
  <si>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</si>
  <si>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</si>
  <si>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</si>
  <si>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</si>
  <si>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</si>
  <si>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</si>
  <si>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</si>
  <si>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</si>
  <si>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</si>
  <si>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</si>
  <si>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</si>
  <si>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</si>
  <si>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</si>
  <si>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</si>
  <si>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</si>
  <si>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</si>
  <si>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</si>
  <si>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</si>
  <si>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</si>
  <si>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</si>
  <si>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</si>
  <si>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</si>
  <si>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</si>
  <si>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</si>
  <si>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</si>
  <si>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</si>
  <si>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</si>
  <si>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</si>
  <si>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</si>
  <si>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</si>
  <si>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</si>
  <si>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</si>
  <si>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</si>
  <si>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</si>
  <si>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</si>
  <si>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</si>
  <si>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</si>
  <si>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</si>
  <si>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</si>
  <si>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</si>
  <si>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</si>
  <si>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</si>
  <si>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</si>
  <si>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</si>
  <si>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</si>
  <si>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</si>
  <si>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</si>
  <si>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</si>
  <si>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</si>
  <si>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</si>
  <si>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</si>
  <si>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</si>
  <si>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</si>
  <si>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</si>
  <si>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</si>
  <si>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</si>
  <si>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</si>
  <si>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</si>
  <si>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</si>
  <si>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</si>
  <si>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</si>
  <si>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</si>
  <si>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</si>
  <si>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</si>
  <si>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</si>
  <si>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</si>
  <si>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</si>
  <si>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</si>
  <si>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</si>
  <si>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</si>
  <si>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</si>
  <si>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</si>
  <si>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</si>
  <si>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</si>
  <si>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</si>
  <si>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</si>
  <si>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</si>
  <si>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</si>
  <si>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</si>
  <si>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</si>
  <si>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</si>
  <si>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</si>
  <si>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</si>
  <si>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</si>
  <si>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</si>
  <si>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</si>
  <si>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</si>
  <si>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</si>
  <si>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</si>
  <si>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</si>
  <si>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</si>
  <si>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</si>
  <si>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</si>
  <si>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</si>
  <si>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</si>
  <si>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</si>
  <si>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</si>
  <si>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</si>
  <si>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</si>
  <si>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</si>
  <si>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</si>
  <si>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</si>
  <si>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</si>
  <si>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</si>
  <si>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</si>
  <si>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</si>
  <si>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</si>
  <si>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</si>
  <si>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</si>
  <si>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</si>
  <si>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</si>
  <si>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</si>
  <si>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</si>
  <si>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</si>
  <si>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</si>
  <si>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</si>
  <si>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</si>
  <si>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</si>
  <si>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</si>
  <si>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</si>
  <si>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</si>
  <si>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</si>
  <si>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</si>
  <si>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</si>
  <si>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</si>
  <si>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</si>
  <si>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</si>
  <si>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</si>
  <si>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</si>
  <si>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</si>
  <si>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</si>
  <si>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</si>
  <si>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</si>
  <si>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</si>
  <si>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</si>
  <si>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</si>
  <si>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</si>
  <si>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</si>
  <si>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</si>
  <si>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</si>
  <si>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</si>
  <si>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</si>
  <si>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</si>
  <si>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</si>
  <si>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</si>
  <si>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</si>
  <si>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</si>
  <si>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</si>
  <si>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</si>
  <si>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</si>
  <si>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</si>
  <si>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</si>
  <si>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</si>
  <si>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</si>
  <si>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</si>
  <si>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</si>
  <si>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</si>
  <si>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</si>
  <si>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</si>
  <si>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</si>
  <si>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</si>
  <si>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</si>
  <si>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</si>
  <si>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</si>
  <si>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</si>
  <si>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</si>
  <si>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</si>
  <si>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</si>
  <si>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</si>
  <si>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</si>
  <si>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</si>
  <si>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</si>
  <si>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</si>
  <si>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</si>
  <si>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</si>
  <si>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</si>
  <si>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</si>
  <si>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</si>
  <si>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</si>
  <si>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</si>
  <si>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</si>
  <si>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</si>
  <si>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</si>
  <si>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</si>
  <si>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</si>
  <si>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</si>
  <si>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</si>
  <si>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</si>
  <si>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</si>
  <si>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</si>
  <si>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</si>
  <si>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</si>
  <si>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</si>
  <si>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</si>
  <si>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</si>
  <si>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</si>
  <si>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</si>
  <si>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</si>
  <si>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</si>
  <si>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</si>
  <si>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</si>
  <si>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</si>
  <si>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</si>
  <si>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</si>
  <si>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</si>
  <si>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</si>
  <si>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</si>
  <si>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</si>
  <si>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</si>
  <si>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</si>
  <si>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</si>
  <si>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</si>
  <si>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</si>
  <si>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</si>
  <si>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</si>
  <si>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</si>
  <si>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</si>
  <si>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</si>
  <si>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</si>
  <si>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</si>
  <si>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</si>
  <si>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</si>
  <si>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</si>
  <si>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</si>
  <si>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</si>
  <si>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</si>
  <si>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</si>
  <si>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</si>
  <si>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</si>
  <si>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</si>
  <si>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</si>
  <si>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</si>
  <si>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</si>
  <si>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</si>
  <si>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</si>
  <si>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</si>
  <si>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</si>
  <si>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</si>
  <si>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</si>
  <si>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</si>
  <si>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</si>
  <si>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</si>
  <si>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</si>
  <si>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</si>
  <si>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</si>
  <si>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</si>
  <si>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</si>
  <si>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</si>
  <si>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</si>
  <si>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</si>
  <si>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</si>
  <si>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</si>
  <si>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</si>
  <si>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</si>
  <si>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</si>
  <si>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</si>
  <si>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</si>
  <si>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</si>
  <si>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</si>
  <si>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</si>
  <si>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</si>
  <si>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</si>
  <si>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</si>
  <si>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</si>
  <si>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</si>
  <si>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</si>
  <si>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</si>
  <si>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</si>
  <si>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</si>
  <si>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</si>
  <si>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</si>
  <si>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</si>
  <si>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</si>
  <si>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</si>
  <si>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</si>
  <si>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</si>
  <si>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</si>
  <si>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</si>
  <si>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</si>
  <si>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</si>
  <si>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</si>
  <si>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</si>
  <si>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</si>
  <si>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</si>
  <si>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</si>
  <si>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</si>
  <si>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</si>
  <si>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</si>
  <si>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</si>
  <si>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</si>
  <si>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</si>
  <si>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</si>
  <si>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</si>
  <si>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</si>
  <si>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</si>
  <si>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</si>
  <si>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</si>
  <si>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</si>
  <si>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</si>
  <si>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</si>
  <si>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</si>
  <si>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</si>
  <si>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</si>
  <si>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</si>
  <si>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</si>
  <si>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</si>
  <si>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</si>
  <si>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</si>
  <si>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</si>
  <si>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</si>
  <si>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</si>
  <si>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</si>
  <si>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</si>
  <si>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</si>
  <si>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</si>
  <si>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</si>
  <si>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</si>
  <si>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</si>
  <si>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</si>
  <si>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</si>
  <si>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</si>
  <si>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</si>
  <si>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</si>
  <si>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</si>
  <si>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</si>
  <si>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</si>
  <si>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</si>
  <si>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</si>
  <si>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</si>
  <si>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</si>
  <si>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</si>
  <si>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</si>
  <si>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</si>
  <si>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</si>
  <si>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</si>
  <si>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</si>
  <si>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</si>
  <si>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</si>
  <si>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</si>
  <si>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</si>
  <si>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</si>
  <si>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</si>
  <si>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</si>
  <si>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</si>
  <si>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</si>
  <si>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</si>
  <si>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</si>
  <si>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</si>
  <si>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</si>
  <si>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</si>
  <si>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</si>
  <si>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</si>
  <si>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</si>
  <si>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</si>
  <si>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</si>
  <si>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</si>
  <si>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</si>
  <si>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</si>
  <si>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</si>
  <si>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</si>
  <si>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</si>
  <si>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</si>
  <si>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</si>
  <si>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</si>
  <si>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</si>
  <si>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</si>
  <si>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</si>
  <si>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</si>
  <si>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</si>
  <si>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</si>
  <si>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</si>
  <si>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</si>
  <si>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</si>
  <si>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</si>
  <si>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</si>
  <si>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</si>
  <si>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</si>
  <si>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</si>
  <si>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</si>
  <si>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</si>
  <si>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</si>
  <si>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</si>
  <si>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</si>
  <si>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</si>
  <si>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</si>
  <si>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</si>
  <si>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</si>
  <si>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</si>
  <si>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</si>
  <si>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</si>
  <si>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</si>
  <si>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</si>
  <si>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</si>
  <si>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</si>
  <si>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</si>
  <si>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</si>
  <si>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</si>
  <si>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</si>
  <si>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</si>
  <si>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</si>
  <si>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</si>
  <si>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</si>
  <si>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</si>
  <si>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</si>
  <si>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</si>
  <si>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</si>
  <si>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</si>
  <si>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</si>
  <si>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</si>
  <si>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</si>
  <si>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</si>
  <si>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</si>
  <si>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</si>
  <si>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</si>
  <si>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</si>
  <si>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</si>
  <si>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</si>
  <si>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</si>
  <si>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</si>
  <si>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</si>
  <si>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</si>
  <si>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</si>
  <si>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</si>
  <si>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</si>
  <si>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</si>
  <si>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</si>
  <si>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</si>
  <si>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</si>
  <si>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</si>
  <si>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</si>
  <si>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</si>
  <si>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</si>
  <si>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</si>
  <si>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</si>
  <si>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</si>
  <si>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</si>
  <si>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</si>
  <si>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</si>
  <si>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</si>
  <si>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</si>
  <si>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</si>
  <si>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</si>
  <si>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</si>
  <si>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</si>
  <si>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</si>
  <si>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</si>
  <si>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</si>
  <si>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</si>
  <si>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</si>
  <si>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</si>
  <si>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</si>
  <si>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</si>
  <si>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</si>
  <si>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</si>
  <si>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</si>
  <si>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</si>
  <si>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</si>
  <si>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</si>
  <si>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</si>
  <si>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</si>
  <si>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</si>
  <si>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</si>
  <si>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</si>
  <si>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</si>
  <si>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</si>
  <si>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</si>
  <si>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</si>
  <si>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</si>
  <si>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</si>
  <si>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</si>
  <si>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</si>
  <si>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</si>
  <si>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</si>
  <si>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</si>
  <si>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</si>
  <si>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</si>
  <si>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</si>
  <si>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</si>
  <si>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</si>
  <si>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</si>
  <si>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</si>
  <si>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</si>
  <si>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</si>
  <si>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</si>
  <si>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</si>
  <si>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</si>
  <si>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</si>
  <si>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</si>
  <si>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</si>
  <si>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</si>
  <si>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</si>
  <si>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</si>
  <si>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</si>
  <si>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</si>
  <si>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</si>
  <si>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</si>
  <si>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</si>
  <si>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</si>
  <si>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</si>
  <si>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</si>
  <si>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</si>
  <si>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</si>
  <si>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</si>
  <si>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</si>
  <si>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</si>
  <si>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</si>
  <si>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</si>
  <si>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</si>
  <si>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</si>
  <si>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</si>
  <si>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</si>
  <si>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</si>
  <si>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</si>
  <si>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</si>
  <si>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</si>
  <si>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</si>
  <si>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</si>
  <si>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</si>
  <si>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</si>
  <si>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</si>
  <si>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</si>
  <si>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</si>
  <si>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</si>
  <si>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</si>
  <si>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</si>
  <si>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</si>
  <si>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</si>
  <si>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</si>
  <si>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</si>
  <si>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</si>
  <si>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</si>
  <si>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</si>
  <si>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</si>
  <si>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</si>
  <si>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</si>
  <si>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</si>
  <si>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</si>
  <si>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</si>
  <si>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</si>
  <si>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</si>
  <si>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</si>
  <si>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</si>
  <si>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</si>
  <si>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</si>
  <si>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</si>
  <si>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</si>
  <si>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</si>
  <si>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</si>
  <si>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</si>
  <si>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</si>
  <si>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</si>
  <si>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</si>
  <si>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</si>
  <si>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</si>
  <si>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</si>
  <si>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</si>
  <si>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</si>
  <si>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</si>
  <si>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</si>
  <si>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</si>
  <si>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</si>
  <si>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</si>
  <si>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</si>
  <si>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</si>
  <si>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</si>
  <si>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</si>
  <si>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</si>
  <si>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</si>
  <si>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</si>
  <si>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</si>
  <si>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</si>
  <si>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</si>
  <si>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</si>
  <si>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</si>
  <si>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</si>
  <si>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</si>
  <si>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</si>
  <si>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</si>
  <si>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</si>
  <si>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</si>
  <si>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</si>
  <si>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</si>
  <si>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</si>
  <si>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</si>
  <si>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</si>
  <si>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</si>
  <si>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</si>
  <si>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</si>
  <si>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</si>
  <si>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</si>
  <si>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</si>
  <si>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</si>
  <si>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</si>
  <si>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</si>
  <si>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</si>
  <si>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</si>
  <si>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</si>
  <si>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</si>
  <si>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</si>
  <si>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</si>
  <si>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</si>
  <si>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</si>
  <si>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</si>
  <si>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</si>
  <si>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</si>
  <si>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</si>
  <si>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</si>
  <si>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</si>
  <si>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</si>
  <si>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</si>
  <si>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</si>
  <si>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</si>
  <si>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</si>
  <si>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</si>
  <si>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</si>
  <si>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</si>
  <si>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</si>
  <si>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</si>
  <si>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</si>
  <si>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</si>
  <si>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</si>
  <si>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</si>
  <si>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</si>
  <si>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</si>
  <si>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</si>
  <si>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</si>
  <si>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</si>
  <si>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</si>
  <si>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</si>
  <si>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</si>
  <si>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</si>
  <si>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</si>
  <si>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</si>
  <si>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</si>
  <si>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</si>
  <si>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</si>
  <si>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</si>
  <si>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</si>
  <si>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</si>
  <si>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</si>
  <si>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</si>
  <si>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</si>
  <si>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</si>
  <si>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</si>
  <si>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</si>
  <si>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</si>
  <si>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</si>
  <si>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</si>
  <si>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</si>
  <si>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</si>
  <si>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</si>
  <si>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</si>
  <si>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</si>
  <si>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</si>
  <si>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</si>
  <si>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</si>
  <si>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</si>
  <si>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</si>
  <si>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</si>
  <si>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</si>
  <si>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</si>
  <si>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</si>
  <si>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</si>
  <si>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</si>
  <si>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</si>
  <si>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</si>
  <si>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</si>
  <si>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</si>
  <si>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</si>
  <si>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</si>
  <si>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</si>
  <si>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</si>
  <si>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</si>
  <si>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</si>
  <si>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</si>
  <si>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</si>
  <si>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</si>
  <si>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</si>
  <si>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</si>
  <si>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</si>
  <si>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</si>
  <si>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</si>
  <si>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</si>
  <si>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</si>
  <si>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</si>
  <si>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</si>
  <si>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</si>
  <si>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</si>
  <si>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</si>
  <si>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</si>
  <si>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</si>
  <si>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</si>
  <si>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</si>
  <si>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</si>
  <si>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</si>
  <si>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</si>
  <si>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</si>
  <si>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</si>
  <si>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</si>
  <si>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</si>
  <si>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</si>
  <si>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</si>
  <si>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</si>
  <si>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</si>
  <si>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</si>
  <si>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</si>
  <si>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</si>
  <si>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</si>
  <si>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</si>
  <si>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</si>
  <si>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</si>
  <si>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</si>
  <si>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</si>
  <si>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</si>
  <si>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</si>
  <si>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</si>
  <si>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</si>
  <si>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</si>
  <si>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</si>
  <si>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</si>
  <si>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</si>
  <si>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</si>
  <si>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</si>
  <si>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</si>
  <si>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</si>
  <si>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</si>
  <si>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</si>
  <si>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</si>
  <si>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</si>
  <si>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</si>
  <si>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</si>
  <si>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</si>
  <si>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</si>
  <si>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</si>
  <si>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</si>
  <si>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</si>
  <si>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</si>
  <si>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</si>
  <si>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</si>
  <si>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</si>
  <si>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</si>
  <si>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</si>
  <si>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</si>
  <si>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</si>
  <si>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</si>
  <si>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</si>
  <si>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</si>
  <si>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</si>
  <si>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</si>
  <si>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</si>
  <si>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</si>
  <si>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</si>
  <si>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</si>
  <si>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</si>
  <si>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</si>
  <si>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</si>
  <si>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</si>
  <si>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</si>
  <si>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</si>
  <si>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</si>
  <si>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</si>
  <si>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</si>
  <si>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</si>
  <si>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</si>
  <si>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</si>
  <si>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</si>
  <si>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</si>
  <si>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</si>
  <si>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</si>
  <si>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</si>
  <si>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</si>
  <si>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</si>
  <si>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</si>
  <si>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</si>
  <si>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</si>
  <si>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</si>
  <si>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</si>
  <si>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</si>
  <si>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</si>
  <si>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</si>
  <si>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</si>
  <si>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</si>
  <si>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</si>
  <si>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</si>
  <si>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</si>
  <si>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</si>
  <si>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</si>
  <si>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</si>
  <si>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</si>
  <si>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</si>
  <si>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</si>
  <si>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</si>
  <si>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</si>
  <si>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</si>
  <si>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</si>
  <si>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</si>
  <si>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</si>
  <si>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</si>
  <si>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</si>
  <si>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</si>
  <si>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</si>
  <si>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</si>
  <si>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</si>
  <si>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</si>
  <si>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</si>
  <si>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</si>
  <si>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</si>
  <si>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</si>
  <si>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</si>
  <si>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</si>
  <si>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</si>
  <si>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</si>
  <si>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</si>
  <si>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</si>
  <si>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</si>
  <si>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</si>
  <si>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</si>
  <si>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</si>
  <si>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</si>
  <si>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</si>
  <si>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</si>
  <si>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</si>
  <si>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</si>
  <si>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</si>
  <si>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</si>
  <si>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</si>
  <si>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</si>
  <si>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</si>
  <si>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</si>
  <si>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</si>
  <si>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</si>
  <si>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</si>
  <si>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</si>
  <si>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</si>
  <si>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</si>
  <si>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</si>
  <si>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</si>
  <si>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</si>
  <si>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</si>
  <si>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</si>
  <si>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</si>
  <si>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</si>
  <si>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</si>
  <si>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</si>
  <si>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</si>
  <si>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</si>
  <si>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</si>
  <si>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</si>
  <si>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</si>
  <si>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</si>
  <si>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</si>
  <si>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</si>
  <si>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</si>
  <si>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</si>
  <si>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</si>
  <si>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</si>
  <si>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</si>
  <si>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</si>
  <si>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</si>
  <si>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</si>
  <si>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</si>
  <si>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</si>
  <si>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</si>
  <si>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</si>
  <si>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</si>
  <si>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</si>
  <si>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</si>
  <si>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</si>
  <si>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</si>
  <si>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</si>
  <si>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</si>
  <si>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</si>
  <si>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</si>
  <si>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</si>
  <si>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</si>
  <si>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</si>
  <si>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</si>
  <si>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</si>
  <si>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</si>
  <si>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</si>
  <si>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</si>
  <si>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</si>
  <si>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</si>
  <si>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</si>
  <si>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</si>
  <si>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</si>
  <si>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</si>
  <si>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</si>
  <si>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</si>
  <si>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</si>
  <si>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</si>
  <si>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</si>
  <si>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</si>
  <si>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</si>
  <si>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</si>
  <si>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</si>
  <si>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</si>
  <si>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</si>
  <si>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</si>
  <si>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</si>
  <si>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</si>
  <si>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</si>
  <si>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</si>
  <si>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</si>
  <si>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</si>
  <si>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</si>
  <si>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</si>
  <si>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</si>
  <si>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</si>
  <si>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</si>
  <si>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</si>
  <si>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</si>
  <si>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</si>
  <si>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</si>
  <si>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</si>
  <si>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</si>
  <si>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</si>
  <si>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</si>
  <si>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</si>
  <si>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</si>
  <si>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</si>
  <si>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</si>
  <si>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</si>
  <si>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</si>
  <si>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</si>
  <si>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</si>
  <si>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</si>
  <si>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</si>
  <si>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</si>
  <si>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</si>
  <si>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</si>
  <si>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</si>
  <si>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</si>
  <si>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</si>
  <si>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</si>
  <si>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</si>
  <si>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</si>
  <si>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</si>
  <si>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</si>
  <si>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</si>
  <si>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</si>
  <si>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</si>
  <si>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</si>
  <si>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</si>
  <si>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</si>
  <si>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</si>
  <si>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</si>
  <si>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</si>
  <si>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</si>
  <si>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</si>
  <si>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</si>
  <si>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</si>
  <si>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</si>
  <si>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</si>
  <si>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</si>
  <si>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</si>
  <si>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</si>
  <si>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</si>
  <si>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</si>
  <si>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</si>
  <si>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</si>
  <si>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</si>
  <si>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</si>
  <si>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</si>
  <si>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</si>
  <si>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</si>
  <si>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</si>
  <si>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</si>
  <si>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</si>
  <si>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</si>
  <si>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</si>
  <si>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</si>
  <si>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</si>
  <si>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</si>
  <si>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</si>
  <si>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</si>
  <si>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</si>
  <si>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</si>
  <si>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</si>
  <si>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</si>
  <si>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</si>
  <si>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</si>
  <si>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</si>
  <si>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</si>
  <si>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</si>
  <si>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</si>
  <si>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</si>
  <si>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</si>
  <si>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</si>
  <si>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</si>
  <si>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</si>
  <si>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</si>
  <si>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</si>
  <si>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</si>
  <si>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</si>
  <si>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</si>
  <si>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</si>
  <si>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</si>
  <si>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</si>
  <si>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</si>
  <si>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</si>
  <si>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</si>
  <si>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</si>
  <si>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</si>
  <si>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</si>
  <si>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</si>
  <si>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</si>
  <si>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</si>
  <si>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</si>
  <si>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</si>
  <si>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</si>
  <si>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</si>
  <si>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</si>
  <si>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</si>
  <si>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</si>
  <si>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</si>
  <si>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</si>
  <si>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</si>
  <si>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</si>
  <si>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</si>
  <si>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</si>
  <si>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</si>
  <si>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</si>
  <si>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</si>
  <si>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</si>
  <si>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</si>
  <si>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</si>
  <si>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</si>
  <si>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</si>
  <si>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</si>
  <si>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</si>
  <si>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</si>
  <si>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</si>
  <si>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</si>
  <si>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</si>
  <si>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</si>
  <si>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</si>
  <si>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</si>
  <si>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</si>
  <si>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</si>
  <si>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</si>
  <si>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</si>
  <si>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</si>
  <si>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</si>
  <si>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</si>
  <si>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</si>
  <si>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</si>
  <si>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</si>
  <si>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</si>
  <si>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</si>
  <si>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</si>
  <si>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</si>
  <si>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</si>
  <si>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</si>
  <si>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</si>
  <si>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</si>
  <si>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</si>
  <si>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</si>
  <si>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</si>
  <si>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</si>
  <si>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</si>
  <si>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</si>
  <si>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</si>
  <si>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</si>
  <si>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</si>
  <si>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</si>
  <si>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</si>
  <si>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</si>
  <si>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</si>
  <si>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</si>
  <si>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</si>
  <si>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</si>
  <si>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</si>
  <si>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</si>
  <si>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</si>
  <si>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</si>
  <si>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</si>
  <si>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</si>
  <si>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</si>
  <si>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</si>
  <si>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</si>
  <si>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</si>
  <si>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</si>
  <si>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</si>
  <si>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</si>
  <si>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</si>
  <si>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</si>
  <si>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</si>
  <si>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</si>
  <si>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</si>
  <si>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</si>
  <si>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</si>
  <si>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</si>
  <si>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</si>
  <si>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</si>
  <si>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</si>
  <si>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</si>
  <si>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</si>
  <si>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</si>
  <si>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</si>
  <si>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</si>
  <si>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</si>
  <si>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</si>
  <si>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</si>
  <si>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</si>
  <si>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</si>
  <si>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</si>
  <si>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</si>
  <si>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</si>
  <si>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</si>
  <si>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</si>
  <si>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</si>
  <si>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</si>
  <si>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</si>
  <si>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</si>
  <si>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</si>
  <si>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</si>
  <si>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</si>
  <si>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</si>
  <si>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</si>
  <si>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</si>
  <si>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</si>
  <si>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</si>
  <si>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</si>
  <si>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</si>
  <si>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</si>
  <si>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</si>
  <si>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</si>
  <si>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</si>
  <si>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</si>
  <si>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</si>
  <si>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</si>
  <si>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</si>
  <si>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</si>
  <si>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</si>
  <si>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</si>
  <si>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</si>
  <si>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</si>
  <si>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</si>
  <si>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</si>
  <si>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</si>
  <si>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</si>
  <si>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</si>
  <si>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</si>
  <si>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</si>
  <si>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</si>
  <si>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</si>
  <si>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</si>
  <si>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</si>
  <si>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</si>
  <si>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</si>
  <si>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</si>
  <si>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</si>
  <si>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</si>
  <si>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</si>
  <si>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</si>
  <si>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</si>
  <si>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</si>
  <si>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</si>
  <si>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</si>
  <si>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</si>
  <si>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</si>
  <si>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</si>
  <si>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</si>
  <si>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</si>
  <si>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</si>
  <si>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</si>
  <si>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</si>
  <si>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</si>
  <si>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</si>
  <si>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</si>
  <si>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</si>
  <si>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</si>
  <si>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</si>
  <si>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</si>
  <si>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</si>
  <si>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</si>
  <si>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</si>
  <si>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</si>
  <si>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</si>
  <si>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</si>
  <si>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</si>
  <si>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</si>
  <si>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</si>
  <si>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</si>
  <si>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</si>
  <si>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</si>
  <si>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</si>
  <si>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</si>
  <si>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</si>
  <si>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</si>
  <si>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</si>
  <si>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</si>
  <si>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</si>
  <si>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</si>
  <si>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</si>
  <si>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</si>
  <si>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</si>
  <si>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</si>
  <si>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</si>
  <si>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</si>
  <si>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</si>
  <si>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</si>
  <si>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</si>
  <si>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</si>
  <si>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</si>
  <si>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</si>
  <si>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</si>
  <si>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</si>
  <si>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</si>
  <si>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</si>
  <si>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</si>
  <si>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</si>
  <si>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</si>
  <si>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</si>
  <si>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</si>
  <si>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</si>
  <si>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</si>
  <si>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</si>
  <si>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</si>
  <si>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</si>
  <si>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</si>
  <si>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</si>
  <si>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</si>
  <si>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</si>
  <si>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</si>
  <si>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</si>
  <si>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</si>
  <si>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</si>
  <si>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</si>
  <si>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</si>
  <si>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</si>
  <si>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</si>
  <si>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</si>
  <si>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</si>
  <si>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</si>
  <si>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</si>
  <si>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</si>
  <si>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</si>
  <si>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</si>
  <si>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</si>
  <si>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</si>
  <si>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</si>
  <si>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</si>
  <si>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</si>
  <si>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</si>
  <si>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</si>
  <si>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</si>
  <si>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</si>
  <si>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</si>
  <si>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</si>
  <si>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</si>
  <si>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</si>
  <si>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</si>
  <si>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</si>
  <si>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</si>
  <si>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</si>
  <si>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</si>
  <si>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</si>
  <si>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</si>
  <si>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</si>
  <si>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</si>
  <si>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</si>
  <si>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</si>
  <si>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</si>
  <si>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</si>
  <si>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</si>
  <si>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</si>
  <si>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</si>
  <si>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</si>
  <si>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</si>
  <si>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</si>
  <si>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</si>
  <si>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</si>
  <si>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</si>
  <si>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</si>
  <si>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</si>
  <si>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</si>
  <si>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</si>
  <si>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</si>
  <si>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</si>
  <si>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</si>
  <si>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</si>
  <si>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</si>
  <si>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</si>
  <si>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</si>
  <si>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</si>
  <si>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</si>
  <si>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</si>
  <si>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</si>
  <si>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</si>
  <si>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</si>
  <si>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</si>
  <si>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</si>
  <si>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</si>
  <si>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</si>
  <si>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</si>
  <si>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</si>
  <si>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</si>
  <si>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</si>
  <si>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</si>
  <si>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</si>
  <si>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</si>
  <si>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</si>
  <si>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</si>
  <si>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</si>
  <si>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</si>
  <si>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</si>
  <si>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</si>
  <si>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</si>
  <si>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</si>
  <si>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</si>
  <si>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</si>
  <si>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</si>
  <si>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</si>
  <si>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</si>
  <si>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</si>
  <si>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</si>
  <si>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</si>
  <si>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</si>
  <si>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</si>
  <si>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</si>
  <si>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</si>
  <si>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</si>
  <si>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</si>
  <si>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</si>
  <si>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</si>
  <si>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</si>
  <si>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</si>
  <si>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</si>
  <si>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</si>
  <si>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</si>
  <si>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</si>
  <si>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</si>
  <si>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</si>
  <si>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</si>
  <si>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</si>
  <si>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</si>
  <si>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</si>
  <si>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</si>
  <si>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</si>
  <si>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</si>
  <si>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</si>
  <si>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</si>
  <si>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</si>
  <si>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</si>
  <si>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</si>
  <si>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</si>
  <si>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</si>
  <si>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</si>
  <si>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</si>
  <si>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</si>
  <si>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</si>
  <si>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</si>
  <si>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</si>
  <si>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</si>
  <si>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</si>
  <si>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</si>
  <si>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</si>
  <si>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</si>
  <si>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</si>
  <si>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</si>
  <si>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</si>
  <si>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</si>
  <si>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</si>
  <si>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</si>
  <si>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</si>
  <si>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</si>
  <si>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</si>
  <si>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</si>
  <si>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</si>
  <si>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</si>
  <si>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</si>
  <si>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</si>
  <si>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</si>
  <si>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</si>
  <si>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</si>
  <si>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</si>
  <si>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</si>
  <si>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</si>
  <si>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</si>
  <si>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</si>
  <si>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</si>
  <si>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</si>
  <si>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</si>
  <si>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</si>
  <si>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</si>
  <si>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</si>
  <si>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</si>
  <si>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</si>
  <si>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</si>
  <si>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</si>
  <si>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</si>
  <si>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</si>
  <si>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</si>
  <si>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</si>
  <si>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</si>
  <si>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</si>
  <si>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</si>
  <si>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</si>
  <si>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</si>
  <si>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</si>
  <si>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</si>
  <si>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</si>
  <si>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</si>
  <si>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</si>
  <si>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</si>
  <si>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</si>
  <si>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</si>
  <si>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</si>
  <si>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</si>
  <si>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</si>
  <si>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</si>
  <si>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</si>
  <si>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</si>
  <si>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</si>
  <si>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</si>
  <si>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</si>
  <si>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</si>
  <si>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</si>
  <si>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</si>
  <si>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</si>
  <si>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</si>
  <si>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</si>
  <si>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</si>
  <si>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</si>
  <si>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</si>
  <si>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</si>
  <si>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</si>
  <si>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</si>
  <si>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</si>
  <si>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</si>
  <si>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</si>
  <si>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</si>
  <si>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</si>
  <si>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</si>
  <si>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</si>
  <si>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</si>
  <si>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</si>
  <si>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</si>
  <si>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</si>
  <si>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</si>
  <si>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</si>
  <si>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</si>
  <si>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</si>
  <si>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</si>
  <si>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</si>
  <si>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</si>
  <si>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</si>
  <si>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</si>
  <si>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</si>
  <si>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</si>
  <si>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</si>
  <si>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</si>
  <si>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</si>
  <si>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</si>
  <si>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</si>
  <si>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</si>
  <si>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</si>
  <si>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</si>
  <si>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</si>
  <si>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</si>
  <si>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</si>
  <si>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</si>
  <si>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</si>
  <si>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</si>
  <si>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</si>
  <si>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</si>
  <si>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</si>
  <si>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</si>
  <si>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</si>
  <si>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</si>
  <si>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</si>
  <si>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</si>
  <si>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</si>
  <si>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</si>
  <si>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</si>
  <si>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</si>
  <si>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</si>
  <si>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</si>
  <si>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</si>
  <si>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</si>
  <si>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</si>
  <si>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</si>
  <si>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</si>
  <si>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</si>
  <si>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</si>
  <si>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</si>
  <si>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</si>
  <si>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</si>
  <si>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</si>
  <si>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</si>
  <si>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</si>
  <si>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</si>
  <si>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</si>
  <si>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</si>
  <si>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</si>
  <si>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</si>
  <si>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</si>
  <si>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</si>
  <si>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</si>
  <si>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</si>
  <si>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</si>
  <si>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</si>
  <si>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</si>
  <si>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</si>
  <si>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</si>
  <si>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</si>
  <si>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</si>
  <si>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</si>
  <si>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</si>
  <si>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</si>
  <si>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</si>
  <si>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</si>
  <si>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</si>
  <si>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</si>
  <si>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</si>
  <si>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</si>
  <si>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</si>
  <si>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</si>
  <si>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</si>
  <si>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</si>
  <si>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</si>
  <si>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</si>
  <si>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</si>
  <si>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</si>
  <si>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</si>
  <si>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</si>
  <si>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</si>
  <si>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</si>
  <si>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</si>
  <si>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</si>
  <si>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</si>
  <si>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</si>
  <si>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</si>
  <si>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</si>
  <si>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</si>
  <si>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</si>
  <si>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</si>
  <si>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</si>
  <si>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</si>
  <si>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</si>
  <si>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</si>
  <si>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</si>
  <si>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</si>
  <si>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</si>
  <si>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</si>
  <si>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</si>
  <si>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</si>
  <si>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</si>
  <si>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</si>
  <si>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</si>
  <si>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</si>
  <si>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</si>
  <si>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</si>
  <si>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</si>
  <si>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</si>
  <si>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</si>
  <si>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</si>
  <si>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</si>
  <si>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</si>
  <si>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</si>
  <si>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</si>
  <si>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</si>
  <si>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</si>
  <si>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</si>
  <si>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</si>
  <si>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</si>
  <si>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</si>
  <si>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</si>
  <si>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</si>
  <si>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</si>
  <si>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</si>
  <si>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</si>
  <si>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</si>
  <si>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</si>
  <si>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</si>
  <si>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</si>
  <si>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</si>
  <si>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</si>
  <si>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</si>
  <si>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</si>
  <si>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</si>
  <si>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</si>
  <si>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</si>
  <si>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</si>
  <si>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</si>
  <si>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</si>
  <si>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</si>
  <si>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</si>
  <si>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</si>
  <si>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</si>
  <si>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</si>
  <si>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</si>
  <si>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</si>
  <si>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</si>
  <si>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</si>
  <si>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</si>
  <si>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</si>
  <si>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</si>
  <si>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</si>
  <si>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</si>
  <si>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</si>
  <si>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</si>
  <si>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</si>
  <si>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</si>
  <si>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</si>
  <si>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</si>
  <si>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</si>
  <si>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</si>
  <si>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</si>
  <si>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</si>
  <si>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</si>
  <si>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</si>
  <si>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</si>
  <si>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</si>
  <si>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</si>
  <si>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</si>
  <si>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</si>
  <si>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</si>
  <si>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</si>
  <si>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</si>
  <si>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</si>
  <si>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</si>
  <si>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</si>
  <si>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</si>
  <si>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</si>
  <si>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</si>
  <si>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</si>
  <si>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</si>
  <si>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</si>
  <si>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</si>
  <si>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</si>
  <si>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</si>
  <si>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</si>
  <si>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</si>
  <si>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</si>
  <si>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</si>
  <si>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</si>
  <si>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</si>
  <si>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</si>
  <si>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</si>
  <si>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</si>
  <si>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</si>
  <si>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</si>
  <si>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</si>
  <si>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</si>
  <si>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</si>
  <si>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</si>
  <si>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</si>
  <si>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</si>
  <si>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</si>
  <si>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</si>
  <si>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</si>
  <si>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</si>
  <si>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</si>
  <si>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</si>
  <si>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</si>
  <si>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</si>
  <si>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</si>
  <si>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</si>
  <si>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</si>
  <si>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</si>
  <si>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</si>
  <si>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</si>
  <si>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</si>
  <si>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</si>
  <si>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</si>
  <si>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</si>
  <si>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</si>
  <si>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</si>
  <si>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</si>
  <si>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</si>
  <si>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</si>
  <si>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</si>
  <si>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</si>
  <si>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</si>
  <si>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</si>
  <si>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</si>
  <si>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</si>
  <si>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</si>
  <si>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</si>
  <si>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</si>
  <si>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</si>
  <si>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</si>
  <si>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</si>
  <si>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</si>
  <si>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</si>
  <si>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</si>
  <si>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</si>
  <si>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</si>
  <si>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</si>
  <si>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</si>
  <si>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</si>
  <si>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</si>
  <si>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</si>
  <si>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</si>
  <si>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</si>
  <si>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</si>
  <si>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</si>
  <si>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</si>
  <si>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</si>
  <si>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</si>
  <si>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</si>
  <si>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</si>
  <si>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</si>
  <si>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</si>
  <si>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</si>
  <si>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</si>
  <si>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</si>
  <si>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</si>
  <si>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</si>
  <si>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</si>
  <si>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</si>
  <si>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</si>
  <si>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</si>
  <si>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</si>
  <si>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</si>
  <si>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</si>
  <si>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</si>
  <si>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</si>
  <si>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</si>
  <si>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</si>
  <si>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</si>
  <si>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</si>
  <si>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</si>
  <si>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</si>
  <si>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</si>
  <si>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</si>
  <si>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</si>
  <si>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</si>
  <si>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</si>
  <si>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</si>
  <si>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</si>
  <si>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</si>
  <si>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</si>
  <si>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</si>
  <si>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</si>
  <si>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</si>
  <si>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</si>
  <si>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</si>
  <si>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</si>
  <si>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</si>
  <si>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</si>
  <si>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</si>
  <si>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</si>
  <si>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</si>
  <si>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</si>
  <si>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</si>
  <si>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</si>
  <si>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</si>
  <si>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</si>
  <si>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</si>
  <si>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</si>
  <si>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</si>
  <si>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</si>
  <si>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</si>
  <si>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</si>
  <si>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</si>
  <si>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</si>
  <si>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</si>
  <si>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</si>
  <si>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</si>
  <si>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</si>
  <si>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</si>
  <si>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</si>
  <si>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</si>
  <si>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</si>
  <si>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</si>
  <si>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</si>
  <si>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</si>
  <si>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</si>
  <si>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</si>
  <si>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</si>
  <si>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</si>
  <si>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</si>
  <si>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</si>
  <si>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</si>
  <si>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</si>
  <si>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</si>
  <si>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</si>
  <si>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</si>
  <si>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</si>
  <si>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</si>
  <si>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</si>
  <si>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</si>
  <si>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</si>
  <si>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</si>
  <si>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</si>
  <si>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</si>
  <si>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</si>
  <si>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</si>
  <si>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</si>
  <si>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</si>
  <si>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</si>
  <si>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</si>
  <si>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</si>
  <si>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</si>
  <si>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</si>
  <si>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</si>
  <si>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</si>
  <si>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</si>
  <si>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</si>
  <si>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</si>
  <si>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</si>
  <si>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</si>
  <si>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</si>
  <si>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</si>
  <si>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</si>
  <si>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</si>
  <si>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</si>
  <si>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</si>
  <si>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</si>
  <si>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</si>
  <si>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</si>
  <si>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</si>
  <si>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</si>
  <si>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</si>
  <si>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</si>
  <si>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</si>
  <si>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</si>
  <si>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</si>
  <si>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</si>
  <si>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</si>
  <si>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</si>
  <si>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</si>
  <si>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</si>
  <si>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</si>
  <si>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</si>
  <si>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</si>
  <si>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</si>
  <si>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</si>
  <si>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</si>
  <si>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</si>
  <si>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</si>
  <si>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</si>
  <si>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</si>
  <si>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</si>
  <si>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</si>
  <si>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</si>
  <si>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</si>
  <si>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</si>
  <si>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</si>
  <si>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</si>
  <si>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</si>
  <si>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</si>
  <si>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</si>
  <si>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</si>
  <si>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</si>
  <si>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</si>
  <si>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</si>
  <si>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</si>
  <si>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</si>
  <si>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</si>
  <si>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</si>
  <si>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</si>
  <si>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</si>
  <si>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</si>
  <si>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</si>
  <si>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</si>
  <si>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</si>
  <si>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</si>
  <si>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</si>
  <si>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</si>
  <si>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</si>
  <si>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</si>
  <si>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</si>
  <si>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</si>
  <si>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</si>
  <si>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</si>
  <si>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</si>
  <si>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</si>
  <si>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</si>
  <si>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</si>
  <si>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</si>
  <si>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</si>
  <si>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</si>
  <si>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</si>
  <si>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</si>
  <si>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</si>
  <si>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</si>
  <si>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</si>
  <si>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</si>
  <si>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</si>
  <si>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</si>
  <si>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</si>
  <si>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</si>
  <si>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</si>
  <si>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</si>
  <si>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</si>
  <si>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</si>
  <si>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</si>
  <si>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</si>
  <si>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</si>
  <si>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</si>
  <si>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</si>
  <si>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</si>
  <si>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</si>
  <si>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</si>
  <si>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</si>
  <si>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</si>
  <si>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</si>
  <si>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</si>
  <si>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</si>
  <si>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</si>
  <si>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</si>
  <si>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</si>
  <si>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</si>
  <si>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</si>
  <si>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</si>
  <si>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</si>
  <si>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</si>
  <si>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</si>
  <si>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</si>
  <si>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</si>
  <si>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</si>
  <si>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</si>
  <si>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</si>
  <si>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</si>
  <si>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</si>
  <si>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</si>
  <si>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</si>
  <si>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</si>
  <si>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</si>
  <si>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</si>
  <si>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</si>
  <si>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</si>
  <si>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</si>
  <si>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</si>
  <si>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</si>
  <si>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</si>
  <si>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</si>
  <si>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</si>
  <si>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</si>
  <si>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PCM-20251113-00001221</t>
  </si>
  <si>
    <t>ETA 60 min</t>
  </si>
  <si>
    <t>PCM-20251113-00001280</t>
  </si>
  <si>
    <t xml:space="preserve">Team on way Face Traffic Jam ETA 45Min </t>
  </si>
  <si>
    <t>PCM-20251113-00001372</t>
  </si>
  <si>
    <t>No Parking in progress with SCECO</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</si>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</sst>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6" totalsRowShown="0" headerRowDxfId="157" dataDxfId="156" headerRowBorderDxfId="154" tableBorderDxfId="155" totalsRowBorderDxfId="153">
  <autoFilter ref="A1:CJ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311.72216979166842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4.6452199072518852E-2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45974.670595717595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45974.670595717595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45974.670595717595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45974.670595717595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45974.670595717595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45974.670595717595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45974.670595717595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45974.670595717595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45974.670595717595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45974.670595717595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45974.670595717595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45974.670595717595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45974.670595717595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45974.670595717595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45974.670595717595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45974.670595717595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45974.670595717595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45974.670595717595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45974.670595717595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45974.670595717595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45974.670595717595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45974.670595717595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45974.670595717595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45974.670595717595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45974.670595717595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45974.670595717595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45974.670595717595</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45974.670595717595</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45974.670595717595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45974.670595717595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45974.670595717595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45974.670595717595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45974.670595717595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45974.670595717595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45974.670595717595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45974.670595717595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45974.670595717595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45974.670595717595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45974.670595717595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45974.670595717595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45974.670595717595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45974.670595717595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45974.670595717595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45974.670595717595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45974.670595717595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45974.670595717595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45974.670595717595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45974.670595717595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45974.670595717595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45974.670595717595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45974.670595717595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45974.670595717595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45974.670595717595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45974.670595717595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45974.670595717595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45974.670595717595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45974.670595717595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45974.670595717595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45974.670595717595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45974.670595717595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45974.670595717595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45974.670595717595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45974.670595717595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45974.670595717595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45974.670595717595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45974.670595717595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45974.670595717595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45974.670595717595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45974.670595717595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45974.670595717595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45974.670595717595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45974.670595717595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45974.670595717595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45974.670595717595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45974.670595717595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45974.670595717595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45974.670595717595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45974.670595717595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45974.670595717595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45974.670595717595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45974.670595717595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45974.670595717595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45974.670595717595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45974.670595717595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45974.670595717595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45974.670595717595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45974.670595717595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45974.670595717595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45974.670595717595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45974.670595717595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45974.670595717595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45974.670595717595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45974.670595717595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45974.670595717595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45974.670595717595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45974.670595717595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45974.670595717595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45974.670595717595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45974.670595717595</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45974.670595717595</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45974.670595717595</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45974.670595717595</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45974.670595717595</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45974.670595717595</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45974.670595717595</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45974.670595717595</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45974.670595717595</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45974.670595717595</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B20AF6F3-F287-4798-AEA1-FA3C404C07C7}"/>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6"/>
  <sheetViews>
    <sheetView tabSelected="1"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149.67075775463309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G6" ca="1" si="1">IFERROR(NOW()-F4,"-")</f>
        <v>6.4310995374398772E-2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26221</v>
      </c>
      <c r="E5" s="103" t="s">
        <v>39021</v>
      </c>
      <c r="F5" s="104">
        <v>45974.624085648145</v>
      </c>
      <c r="G5" s="105">
        <f t="shared" ca="1" si="1"/>
        <v>4.6510069449141156E-2</v>
      </c>
      <c r="H5" s="104">
        <v>45974.621678240743</v>
      </c>
      <c r="I5" s="18" t="str">
        <f>IFERROR(VLOOKUP(D5,DB!A:F,6,0),"")</f>
        <v>Generator-SG</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27" t="s">
        <v>39111</v>
      </c>
      <c r="B6" s="128" t="str">
        <f>IFERROR(VLOOKUP(D6,DB!A:K,11,0),"")</f>
        <v>R2</v>
      </c>
      <c r="C6" s="128">
        <v>1</v>
      </c>
      <c r="D6" s="128" t="s">
        <v>25579</v>
      </c>
      <c r="E6" s="129" t="s">
        <v>39021</v>
      </c>
      <c r="F6" s="130">
        <v>45974.637048611112</v>
      </c>
      <c r="G6" s="131">
        <f t="shared" ca="1" si="1"/>
        <v>3.354710648272885E-2</v>
      </c>
      <c r="H6" s="130">
        <v>45974.625092592592</v>
      </c>
      <c r="I6" s="128" t="str">
        <f>IFERROR(VLOOKUP(D6,DB!A:F,6,0),"")</f>
        <v>SCECO</v>
      </c>
      <c r="J6" s="128" t="str">
        <f>IFERROR(VLOOKUP(D6,DB!A:G,7,0),"")</f>
        <v>Weak+No BB Design</v>
      </c>
      <c r="K6" s="132" t="s">
        <v>39112</v>
      </c>
      <c r="L6" s="128" t="str">
        <f>IFERROR(VLOOKUP(D6,DB!A:I,9,0),"")</f>
        <v>Latis</v>
      </c>
      <c r="M6" s="128"/>
      <c r="N6" s="128"/>
      <c r="O6" s="128"/>
      <c r="P6" s="128"/>
      <c r="Q6" s="128"/>
      <c r="R6" s="128"/>
      <c r="S6" s="128"/>
      <c r="T6" s="128"/>
      <c r="U6" s="128"/>
      <c r="V6" s="128"/>
      <c r="W6" s="128"/>
      <c r="X6" s="128"/>
      <c r="Y6" s="128"/>
      <c r="Z6" s="128"/>
      <c r="AA6" s="128"/>
      <c r="AB6" s="128"/>
      <c r="AC6" s="128"/>
      <c r="AD6" s="128"/>
      <c r="AE6" s="128"/>
      <c r="AF6" s="128"/>
      <c r="AG6" s="128"/>
      <c r="AH6" s="128"/>
      <c r="AI6" s="128"/>
      <c r="AJ6" s="128"/>
      <c r="AK6" s="128"/>
      <c r="AL6" s="128"/>
      <c r="AM6" s="128"/>
      <c r="AN6" s="128"/>
      <c r="AO6" s="128"/>
      <c r="AP6" s="128"/>
      <c r="AQ6" s="128"/>
      <c r="AR6" s="128"/>
      <c r="AS6" s="128"/>
      <c r="AT6" s="128"/>
      <c r="AU6" s="128"/>
      <c r="AV6" s="128"/>
      <c r="AW6" s="128"/>
      <c r="AX6" s="128"/>
      <c r="AY6" s="128"/>
      <c r="AZ6" s="128"/>
      <c r="BA6" s="128"/>
      <c r="BB6" s="128"/>
      <c r="BC6" s="128"/>
      <c r="BD6" s="128"/>
      <c r="BE6" s="128"/>
      <c r="BF6" s="128"/>
      <c r="BG6" s="128"/>
      <c r="BH6" s="128"/>
      <c r="BI6" s="128"/>
      <c r="BJ6" s="128"/>
      <c r="BK6" s="128"/>
      <c r="BL6" s="128"/>
      <c r="BM6" s="128"/>
      <c r="BN6" s="128"/>
      <c r="BO6" s="128"/>
      <c r="BP6" s="128"/>
      <c r="BQ6" s="128"/>
      <c r="BR6" s="128"/>
      <c r="BS6" s="128"/>
      <c r="BT6" s="128"/>
      <c r="BU6" s="128"/>
      <c r="BV6" s="128"/>
      <c r="BW6" s="128"/>
      <c r="BX6" s="128"/>
      <c r="BY6" s="128"/>
      <c r="BZ6" s="128"/>
      <c r="CA6" s="128"/>
      <c r="CB6" s="128"/>
      <c r="CC6" s="128"/>
      <c r="CD6" s="128"/>
      <c r="CE6" s="128"/>
      <c r="CF6" s="128"/>
      <c r="CG6" s="128"/>
      <c r="CH6" s="128"/>
      <c r="CI6" s="128"/>
      <c r="CJ6" s="133"/>
    </row>
    <row r="7" spans="1:88" ht="31.5" customHeight="1">
      <c r="A7" s="102" t="s">
        <v>39113</v>
      </c>
      <c r="B7" s="18" t="str">
        <f>IFERROR(VLOOKUP(D7,DB!A:K,11,0),"")</f>
        <v>R2</v>
      </c>
      <c r="C7" s="18">
        <v>1</v>
      </c>
      <c r="D7" s="18" t="s">
        <v>16677</v>
      </c>
      <c r="E7" s="103" t="s">
        <v>39102</v>
      </c>
      <c r="F7" s="104">
        <v>45974.661643518521</v>
      </c>
      <c r="G7" s="105">
        <f ca="1">IFERROR(NOW()-F7,"-")</f>
        <v>8.9521990739740431E-3</v>
      </c>
      <c r="H7" s="104">
        <v>45974.655810185184</v>
      </c>
      <c r="I7" s="18" t="str">
        <f>IFERROR(VLOOKUP(D7,DB!A:F,6,0),"")</f>
        <v>SCECO</v>
      </c>
      <c r="J7" s="18" t="str">
        <f>IFERROR(VLOOKUP(D7,DB!A:G,7,0),"")</f>
        <v>In progress</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45974.670595717595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45974.670595717595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45974.670595717595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45974.670595717595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45974.670595717595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45974.670595717595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45974.670595717595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s="156" customFormat="1" ht="31.5" customHeight="1">
      <c r="A15" s="102"/>
      <c r="B15" s="18" t="str">
        <f>IFERROR(VLOOKUP(D15,DB!A:K,11,0),"")</f>
        <v/>
      </c>
      <c r="C15" s="18"/>
      <c r="D15" s="18"/>
      <c r="E15" s="103"/>
      <c r="F15" s="104"/>
      <c r="G15" s="105">
        <f ca="1">IFERROR(NOW()-F15,"-")</f>
        <v>45974.670595717595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45974.670595717595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45974.670595717595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45974.670595717595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7"/>
      <c r="B19" s="128" t="str">
        <f>IFERROR(VLOOKUP(D19,DB!A:K,11,0),"")</f>
        <v/>
      </c>
      <c r="C19" s="128"/>
      <c r="D19" s="128"/>
      <c r="E19" s="129"/>
      <c r="F19" s="130"/>
      <c r="G19" s="131">
        <f ca="1">IFERROR(NOW()-F19,"-")</f>
        <v>45974.670595717595</v>
      </c>
      <c r="H19" s="130"/>
      <c r="I19" s="128" t="str">
        <f>IFERROR(VLOOKUP(D19,DB!A:F,6,0),"")</f>
        <v/>
      </c>
      <c r="J19" s="128" t="str">
        <f>IFERROR(VLOOKUP(D19,DB!A:G,7,0),"")</f>
        <v/>
      </c>
      <c r="K19" s="132"/>
      <c r="L19" s="128" t="str">
        <f>IFERROR(VLOOKUP(D19,DB!A:I,9,0),"")</f>
        <v/>
      </c>
      <c r="M19" s="128"/>
      <c r="N19" s="128"/>
      <c r="O19" s="128"/>
      <c r="P19" s="128"/>
      <c r="Q19" s="128"/>
      <c r="R19" s="128"/>
      <c r="S19" s="128"/>
      <c r="T19" s="128"/>
      <c r="U19" s="128"/>
      <c r="V19" s="128"/>
      <c r="W19" s="128"/>
      <c r="X19" s="128"/>
      <c r="Y19" s="128"/>
      <c r="Z19" s="128"/>
      <c r="AA19" s="128"/>
      <c r="AB19" s="128"/>
      <c r="AC19" s="128"/>
      <c r="AD19" s="128"/>
      <c r="AE19" s="128"/>
      <c r="AF19" s="128"/>
      <c r="AG19" s="128"/>
      <c r="AH19" s="128"/>
      <c r="AI19" s="128"/>
      <c r="AJ19" s="128"/>
      <c r="AK19" s="128"/>
      <c r="AL19" s="128"/>
      <c r="AM19" s="128"/>
      <c r="AN19" s="128"/>
      <c r="AO19" s="128"/>
      <c r="AP19" s="128"/>
      <c r="AQ19" s="128"/>
      <c r="AR19" s="128"/>
      <c r="AS19" s="128"/>
      <c r="AT19" s="128"/>
      <c r="AU19" s="128"/>
      <c r="AV19" s="128"/>
      <c r="AW19" s="128"/>
      <c r="AX19" s="128"/>
      <c r="AY19" s="128"/>
      <c r="AZ19" s="128"/>
      <c r="BA19" s="128"/>
      <c r="BB19" s="128"/>
      <c r="BC19" s="128"/>
      <c r="BD19" s="128"/>
      <c r="BE19" s="128"/>
      <c r="BF19" s="128"/>
      <c r="BG19" s="128"/>
      <c r="BH19" s="128"/>
      <c r="BI19" s="128"/>
      <c r="BJ19" s="128"/>
      <c r="BK19" s="128"/>
      <c r="BL19" s="128"/>
      <c r="BM19" s="128"/>
      <c r="BN19" s="128"/>
      <c r="BO19" s="128"/>
      <c r="BP19" s="128"/>
      <c r="BQ19" s="128"/>
      <c r="BR19" s="128"/>
      <c r="BS19" s="128"/>
      <c r="BT19" s="128"/>
      <c r="BU19" s="128"/>
      <c r="BV19" s="128"/>
      <c r="BW19" s="128"/>
      <c r="BX19" s="128"/>
      <c r="BY19" s="128"/>
      <c r="BZ19" s="128"/>
      <c r="CA19" s="128"/>
      <c r="CB19" s="128"/>
      <c r="CC19" s="128"/>
      <c r="CD19" s="128"/>
      <c r="CE19" s="128"/>
      <c r="CF19" s="128"/>
      <c r="CG19" s="128"/>
      <c r="CH19" s="128"/>
      <c r="CI19" s="128"/>
      <c r="CJ19" s="133"/>
    </row>
    <row r="20" spans="1:88" ht="31.5" customHeight="1">
      <c r="A20" s="102"/>
      <c r="B20" s="18" t="str">
        <f>IFERROR(VLOOKUP(D20,DB!A:K,11,0),"")</f>
        <v/>
      </c>
      <c r="C20" s="18"/>
      <c r="D20" s="18"/>
      <c r="E20" s="103"/>
      <c r="F20" s="104"/>
      <c r="G20" s="105">
        <f ca="1">IFERROR(NOW()-F20,"-")</f>
        <v>45974.670595601849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45974.670595601849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45974.670595601849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45974.670595601849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45974.670595717595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45974.670595717595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45974.670595717595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45974.670595717595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45974.670595717595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45974.670595717595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45974.670595717595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45974.670595717595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45974.670595717595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45974.670595717595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45974.670595717595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45974.670595717595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45974.670595717595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45974.670595717595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45974.670595717595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45974.670595717595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45974.670595717595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45974.670595717595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45974.670595717595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45974.670595717595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45974.670595717595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45974.670595717595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45974.670595717595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45974.670595717595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45974.670595717595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45974.670595717595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45974.670595717595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45974.670595717595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45974.670595717595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45974.670595717595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45974.670595717595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45974.670595717595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27"/>
      <c r="B56" s="128" t="str">
        <f>IFERROR(VLOOKUP(D56,DB!A:K,11,0),"")</f>
        <v/>
      </c>
      <c r="C56" s="128"/>
      <c r="D56" s="128"/>
      <c r="E56" s="129"/>
      <c r="F56" s="130"/>
      <c r="G56" s="131">
        <f ca="1">IFERROR(NOW()-F56,"-")</f>
        <v>45974.670595717595</v>
      </c>
      <c r="H56" s="130"/>
      <c r="I56" s="128" t="str">
        <f>IFERROR(VLOOKUP(D56,DB!A:F,6,0),"")</f>
        <v/>
      </c>
      <c r="J56" s="128" t="str">
        <f>IFERROR(VLOOKUP(D56,DB!A:G,7,0),"")</f>
        <v/>
      </c>
      <c r="K56" s="132"/>
      <c r="L56" s="128" t="str">
        <f>IFERROR(VLOOKUP(D56,DB!A:I,9,0),"")</f>
        <v/>
      </c>
      <c r="M56" s="128"/>
      <c r="N56" s="128"/>
      <c r="O56" s="128"/>
      <c r="P56" s="128"/>
      <c r="Q56" s="128"/>
      <c r="R56" s="128"/>
      <c r="S56" s="128"/>
      <c r="T56" s="128"/>
      <c r="U56" s="128"/>
      <c r="V56" s="128"/>
      <c r="W56" s="128"/>
      <c r="X56" s="128"/>
      <c r="Y56" s="128"/>
      <c r="Z56" s="128"/>
      <c r="AA56" s="128"/>
      <c r="AB56" s="128"/>
      <c r="AC56" s="128"/>
      <c r="AD56" s="128"/>
      <c r="AE56" s="128"/>
      <c r="AF56" s="128"/>
      <c r="AG56" s="128"/>
      <c r="AH56" s="128"/>
      <c r="AI56" s="128"/>
      <c r="AJ56" s="128"/>
      <c r="AK56" s="128"/>
      <c r="AL56" s="128"/>
      <c r="AM56" s="128"/>
      <c r="AN56" s="128"/>
      <c r="AO56" s="128"/>
      <c r="AP56" s="128"/>
      <c r="AQ56" s="128"/>
      <c r="AR56" s="128"/>
      <c r="AS56" s="128"/>
      <c r="AT56" s="128"/>
      <c r="AU56" s="128"/>
      <c r="AV56" s="128"/>
      <c r="AW56" s="128"/>
      <c r="AX56" s="128"/>
      <c r="AY56" s="128"/>
      <c r="AZ56" s="128"/>
      <c r="BA56" s="128"/>
      <c r="BB56" s="128"/>
      <c r="BC56" s="128"/>
      <c r="BD56" s="128"/>
      <c r="BE56" s="128"/>
      <c r="BF56" s="128"/>
      <c r="BG56" s="128"/>
      <c r="BH56" s="128"/>
      <c r="BI56" s="128"/>
      <c r="BJ56" s="128"/>
      <c r="BK56" s="128"/>
      <c r="BL56" s="128"/>
      <c r="BM56" s="128"/>
      <c r="BN56" s="128"/>
      <c r="BO56" s="128"/>
      <c r="BP56" s="128"/>
      <c r="BQ56" s="128"/>
      <c r="BR56" s="128"/>
      <c r="BS56" s="128"/>
      <c r="BT56" s="128"/>
      <c r="BU56" s="128"/>
      <c r="BV56" s="128"/>
      <c r="BW56" s="128"/>
      <c r="BX56" s="128"/>
      <c r="BY56" s="128"/>
      <c r="BZ56" s="128"/>
      <c r="CA56" s="128"/>
      <c r="CB56" s="128"/>
      <c r="CC56" s="128"/>
      <c r="CD56" s="128"/>
      <c r="CE56" s="128"/>
      <c r="CF56" s="128"/>
      <c r="CG56" s="128"/>
      <c r="CH56" s="128"/>
      <c r="CI56" s="128"/>
      <c r="CJ56" s="133"/>
    </row>
  </sheetData>
  <dataValidations count="2">
    <dataValidation allowBlank="1" showInputMessage="1" showErrorMessage="1" sqref="E1" xr:uid="{4D935161-CDD3-4592-B877-3FB59C99E142}"/>
    <dataValidation type="list" allowBlank="1" showInputMessage="1" showErrorMessage="1" sqref="E3:E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45974.670595717595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45974.670595717595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45974.670595717595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45974.670595717595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45974.670595717595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45974.670595717595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45974.670595717595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45974.670595717595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45974.670595717595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45974.670595717595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45974.670595717595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45974.670595717595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45974.670595717595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45974.670595717595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45974.670595717595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45974.670595717595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45974.670595717595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45974.670595717595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45974.670595717595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45974.670595717595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45974.670595717595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45974.670595717595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45974.670595717595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45974.670595717595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45974.670595717595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45974.670595717595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45974.670595717595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45974.670595717595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45974.670595717595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45974.670595717595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45974.670595717595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45974.670595717595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45974.670595717595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45974.670595717595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45974.670595717595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45974.670595717595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45974.670595717595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45974.670595717595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45974.670595717595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45974.670595717595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45974.670595717595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45974.670595717595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45974.670595717595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45974.670595717595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45974.670595717595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45974.670595717595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45974.670595717595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45974.670595717595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45974.670595717595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45974.670595717595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45974.670595717595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45974.670595717595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45974.670595717595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45974.670595717595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45974.670595717595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45974.670595717595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45974.670595717595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45974.670595717595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45974.670595717595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45974.670595717595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45974.670595717595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45974.670595717595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45974.670595717595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45974.670595717595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45974.670595717595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45974.670595717595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45974.670595717595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45974.670595717595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45974.670595717595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45974.670595717595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45974.670595717595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45974.670595717595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45974.670595717595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45974.670595717595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45974.670595717595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45974.670595717595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45974.670595717595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45974.670595717595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45974.670595717595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45974.670595717595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45974.670595717595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45974.670595717595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45974.670595717595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45974.670595717595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45974.670595717595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45974.670595717595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45974.670595717595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45974.670595717595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45974.670595717595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45974.670595717595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45974.670595717595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45974.670595717595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45974.670595717595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45974.670595717595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45974.670595717595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45974.670595717595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45974.670595717595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45974.670595717595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45974.670595717595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45974.670595717595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45974.670595717595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45974.670595717595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45974.670595717595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45974.670595717595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45974.670595717595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45974.670595717595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45974.670595717595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45974.670595717595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45974.670595717595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45974.670595717595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45974.670595717595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45974.670595717595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45974.670595717595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45974.670595717595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45974.670595717595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45974.670595717595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45974.670595717595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45974.670595717595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45974.670595717595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45974.670595717595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45974.670595717595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45974.670595717595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45974.670595717595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45974.670595717595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45974.670595717595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45974.670595717595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45974.670595717595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45974.670595717595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45974.670595717595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45974.670595717595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45974.670595717595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45974.670595717595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45974.670595717595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45974.670595717595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45974.670595717595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45974.670595717595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45974.670595717595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45974.670595717595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45974.670595717595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45974.670595717595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45974.670595717595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45974.670595717595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45974.670595717595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45974.670595717595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45974.670595717595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45974.670595717595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45974.670595717595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45974.670595717595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45974.670595717595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45974.670595717595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45974.670595717595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45974.670595717595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45974.670595717595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45974.670595717595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45974.670595717595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45974.670595717595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45974.670595717595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45974.670595717595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45974.670595717595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45974.670595717595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45974.670595717595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45974.670595717595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45974.670595717595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45974.670595717595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45974.670595717595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45974.670595717595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45974.670595717595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45974.670595717595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45974.670595717595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45974.670595717595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45974.670595717595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45974.670595717595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45974.670595717595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45974.670595717595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45974.670595717595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45974.670595717595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45974.670595717595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45974.670595717595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45974.670595717595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45974.670595717595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45974.670595717595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45974.670595717595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45974.670595717595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45974.670595717595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45974.670595717595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45974.670595717595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45974.670595717595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45974.670595717595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45974.670595717595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45974.670595717595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45974.670595717595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45974.670595717595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45974.670595717595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45974.670595717595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45974.670595717595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45974.670595717595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45974.670595717595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45974.670595717595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45974.670595717595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45974.670595717595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45974.670595717595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45974.670595717595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45974.670595717595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45974.670595717595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45974.670595717595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45974.670595717595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45974.670595717595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45974.670595717595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45974.670595717595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45974.670595717595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45974.670595717595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45974.670595717595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45974.670595717595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45974.670595717595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45974.670595717595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45974.670595717595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45974.670595717595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45974.670595717595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45974.670595717595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45974.670595717595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45974.670595717595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45974.670595717595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45974.670595717595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45974.670595717595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45974.670595717595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45974.670595717595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45974.670595717595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45974.670595717595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45974.670595717595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45974.670595717595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45974.670595717595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45974.670595717595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45974.670595717595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45974.670595717595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45974.670595717595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45974.670595717595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45974.670595717595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45974.670595717595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45974.670595717595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45974.670595717595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45974.670595717595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45974.670595717595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45974.670595717595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45974.670595717595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45974.670595717595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45974.670595717595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45974.670595717595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45974.670595717595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45974.670595717595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45974.670595717595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45974.670595717595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45974.670595717595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45974.670595717595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45974.670595717595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45974.670595717595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45974.670595717595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45974.670595717595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45974.670595717595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45974.670595717595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45974.670595717595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45974.670595717595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45974.670595717595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45974.670595717595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45974.670595717595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45974.670595717595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45974.670595717595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45974.670595717595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45974.670595717595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45974.670595717595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45974.670595717595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45974.670595717595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45974.670595717595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45974.670595717595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45974.670595717595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45974.670595717595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45974.670595717595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45974.670595717595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45974.670595717595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45974.670595717595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45974.670595717595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45974.670595717595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45974.670595717595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45974.670595717595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45974.670595717595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45974.670595717595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45974.670595717595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45974.670595717595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45974.670595717595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45974.670595717595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45974.670595717595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45974.670595717595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45974.670595717595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45974.670595717595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45974.670595717595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45974.670595717595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45974.670595717595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45974.670595717595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45974.670595717595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45974.670595717595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45974.670595717595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45974.670595717595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45974.670595717595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45974.670595717595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45974.670595717595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45974.670595717595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45974.670595717595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45974.670595717595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45974.670595717595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45974.670595717595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45974.670595717595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45974.670595717595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45974.670595717595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45974.670595717595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45974.670595717595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45974.670595717595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45974.670595717595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45974.670595717595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45974.670595717595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45974.670595717595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45974.670595717595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45974.670595717595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45974.670595717595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45974.670595717595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45974.670595717595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45974.670595717595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45974.670595717595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45974.670595717595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45974.670595717595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45974.670595717595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45974.670595717595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45974.670595717595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45974.670595717595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45974.670595717595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45974.670595717595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45974.670595717595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45974.670595717595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45974.670595717595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45974.670595717595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45974.670595717595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45974.670595717595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45974.670595717595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45974.670595717595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45974.670595717595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45974.670595717595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45974.670595717595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45974.670595717595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45974.670595717595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45974.670595717595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45974.670595717595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45974.670595717595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45974.670595717595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45974.670595717595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45974.670595717595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45974.670595717595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45974.670595717595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45974.670595717595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45974.670595717595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45974.670595717595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45974.670595717595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45974.670595717595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45974.670595717595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45974.670595717595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45974.670595717595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45974.670595717595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45974.670595717595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45974.670595717595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45974.670595717595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45974.670595717595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45974.670595717595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45974.670595717595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45974.670595717595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45974.670595717595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45974.670595717595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45974.670595717595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45974.670595717595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45974.670595717595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45974.670595717595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45974.670595717595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45974.670595717595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45974.670595717595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45974.670595717595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45974.670595717595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45974.670595717595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45974.670595717595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45974.670595717595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45974.670595717595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45974.670595717595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45974.670595717595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45974.670595717595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45974.670595717595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45974.670595717595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45974.670595717595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45974.670595717595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45974.670595717595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45974.670595717595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45974.670595717595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45974.670595717595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45974.670595717595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45974.670595717595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45974.670595717595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45974.670595717595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45974.670595717595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45974.670595717595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45974.670595717595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45974.670595717595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45974.670595717595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45974.670595717595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45974.670595717595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45974.670595717595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45974.670595717595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45974.670595717595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45974.670595717595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45974.670595717595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45974.670595717595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45974.670595717595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45974.670595717595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45974.670595717595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45974.670595717595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45974.670595717595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45974.670595717595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45974.670595717595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45974.670595717595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45974.670595717595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45974.670595717595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45974.670595717595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45974.670595717595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45974.670595717595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45974.670595717595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45974.670595717595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45974.670595717595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45974.670595717595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45974.670595717595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45974.670595717595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45974.670595717595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45974.670595717595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45974.670595717595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45974.670595717595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45974.670595717595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45974.670595717595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45974.670595717595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45974.670595717595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45974.670595717595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45974.670595717595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45974.670595717595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45974.670595717595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45974.670595717595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45974.670595717595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45974.670595717595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45974.670595717595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45974.670595717595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45974.670595717595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45974.670595717595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45974.670595717595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45974.670595717595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45974.670595717595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45974.670595717595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45974.670595717595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45974.670595717595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45974.670595717595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45974.670595717595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45974.670595717595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45974.670595717595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45974.670595717595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45974.670595717595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45974.670595717595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45974.670595717595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45974.670595717595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45974.670595717595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45974.670595717595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45974.670595717595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45974.670595717595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45974.670595717595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45974.670595717595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45974.670595717595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45974.670595717595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45974.670595717595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45974.670595717595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45974.670595717595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45974.670595717595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45974.670595717595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45974.670595717595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45974.670595717595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45974.670595717595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45974.670595717595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45974.670595717595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45974.670595717595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45974.670595717595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45974.670595717595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45974.670595717595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45974.670595717595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45974.670595717595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45974.670595717595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45974.670595717595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45974.670595717595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45974.670595717595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45974.670595717595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45974.670595717595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45974.670595717595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45974.670595717595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45974.670595717595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45974.670595717595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45974.670595717595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45974.670595717595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45974.670595717595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45974.670595717595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45974.670595717595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45974.670595717595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45974.670595717595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45974.670595717595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45974.670595717595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45974.670595717595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45974.670595717595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45974.670595717595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45974.670595717595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45974.670595717595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45974.670595717595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45974.670595717595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45974.670595717595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45974.670595717595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45974.670595717595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45974.670595717595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45974.670595717595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45974.670595717595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45974.670595717595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45974.670595717595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45974.670595717595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45974.670595717595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45974.670595717595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45974.670595717595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45974.670595717595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45974.670595717595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45974.670595717595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45974.670595717595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45974.670595717595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45974.670595717595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45974.670595717595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45974.670595717595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45974.670595717595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45974.670595717595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45974.670595717595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45974.670595717595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45974.670595717595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45974.670595717595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45974.670595717595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45974.670595717595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45974.670595717595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45974.670595717595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45974.670595717595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45974.670595717595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45974.670595717595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45974.670595717595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45974.670595717595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45974.670595717595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45974.670595717595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45974.670595717595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45974.670595717595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45974.670595717595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45974.670595717595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45974.670595717595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45974.670595717595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45974.670595717595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45974.670595717595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45974.670595717595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45974.670595717595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45974.670595717595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45974.670595717595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45974.670595717595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45974.670595717595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45974.670595717595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45974.670595717595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45974.670595717595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45974.670595717595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45974.670595717595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45974.670595717595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45974.670595717595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45974.670595717595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45974.670595717595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45974.670595717595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45974.670595717595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45974.670595717595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45974.670595717595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45974.670595717595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45974.670595717595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45974.670595717595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45974.670595717595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45974.670595717595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45974.670595717595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45974.670595717595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45974.670595717595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45974.670595717595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45974.670595717595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45974.670595717595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45974.670595717595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45974.670595717595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45974.670595717595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45974.670595717595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45974.670595717595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45974.670595717595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45974.670595717595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45974.670595717595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45974.670595717595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45974.670595717595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45974.670595717595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45974.670595717595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45974.670595717595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45974.670595717595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45974.670595717595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45974.670595717595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45974.670595717595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45974.670595717595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45974.670595717595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45974.670595717595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45974.670595717595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45974.670595717595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45974.670595717595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45974.670595717595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45974.670595717595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45974.670595717595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45974.670595717595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45974.670595717595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45974.670595717595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45974.670595717595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45974.670595717595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45974.670595717595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45974.670595717595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45974.670595717595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45974.670595717595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45974.670595717595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45974.670595717595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45974.670595717595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45974.670595717595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45974.670595717595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45974.670595717595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45974.670595717595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45974.670595717595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45974.670595717595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45974.670595717595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45974.670595717595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45974.670595717595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45974.670595717595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45974.670595717595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45974.670595717595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45974.670595717595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45974.670595717595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45974.670595717595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45974.670595717595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45974.670595717595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45974.670595717595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45974.670595717595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45974.670595717595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45974.670595717595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45974.670595717595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45974.670595717595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45974.670595717595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45974.670595717595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45974.670595717595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45974.670595717595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45974.670595717595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45974.670595717595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45974.670595717595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45974.670595717595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45974.670595717595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45974.670595717595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45974.670595717595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45974.670595717595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45974.670595717595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45974.670595717595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45974.670595717595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45974.670595717595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45974.670595717595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45974.670595717595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45974.670595717595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45974.670595717595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45974.670595717595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45974.670595717595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45974.670595717595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45974.670595717595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45974.670595717595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45974.670595717595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45974.670595717595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45974.670595717595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45974.670595717595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45974.670595717595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45974.670595717595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45974.670595717595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45974.670595717595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45974.670595717595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45974.670595717595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45974.670595717595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45974.670595717595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45974.670595717595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45974.670595717595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45974.670595717595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45974.670595717595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45974.670595717595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45974.670595717595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45974.670595717595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45974.670595717595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45974.670595717595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45974.670595717595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45974.670595717595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45974.670595717595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45974.670595717595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45974.670595717595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45974.670595717595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45974.670595717595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45974.670595717595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45974.670595717595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45974.670595717595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45974.670595717595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45974.670595717595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45974.670595717595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45974.670595717595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45974.670595717595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45974.670595717595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45974.670595717595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45974.670595717595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45974.670595717595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45974.670595717595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45974.670595717595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45974.670595717595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45974.670595717595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45974.670595717595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45974.670595717595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45974.670595717595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45974.670595717595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45974.670595717595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45974.670595717595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45974.670595717595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45974.670595717595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45974.670595717595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45974.670595717595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45974.670595717595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45974.670595717595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45974.670595717595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45974.670595717595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45974.670595717595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45974.670595717595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45974.670595717595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45974.670595717595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45974.670595717595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45974.670595717595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45974.670595717595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45974.670595717595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45974.670595717595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45974.670595717595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45974.670595717595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45974.670595717595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45974.670595717595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45974.670595717595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45974.670595717595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45974.670595717595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45974.670595717595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45974.670595717595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45974.670595717595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45974.670595717595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45974.670595717595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45974.670595717595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45974.670595717595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45974.670595717595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45974.670595717595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45974.670595717595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45974.670595717595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45974.670595717595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45974.670595717595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45974.670595717595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45974.670595717595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45974.670595717595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45974.670595717595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45974.670595717595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45974.670595717595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45974.670595717595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45974.670595717595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45974.670595717595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45974.670595717595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45974.670595717595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45974.670595717595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45974.670595717595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45974.670595717595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45974.670595717595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45974.670595717595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45974.670595717595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45974.670595717595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45974.670595717595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45974.670595717595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45974.670595717595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45974.670595717595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45974.670595717595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45974.670595717595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45974.670595717595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45974.670595717595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45974.670595717595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45974.670595717595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45974.670595717595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45974.670595717595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45974.670595717595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45974.670595717595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45974.670595717595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45974.670595717595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45974.670595717595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45974.670595717595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45974.670595717595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45974.670595717595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45974.670595717595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45974.670595717595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45974.670595717595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45974.670595717595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45974.670595717595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45974.670595717595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45974.670595717595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45974.670595717595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45974.670595717595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45974.670595717595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45974.670595717595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45974.670595717595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45974.670595717595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45974.670595717595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45974.670595717595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45974.670595717595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45974.670595717595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45974.670595717595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45974.670595717595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45974.670595717595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45974.670595717595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45974.670595717595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45974.670595717595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45974.670595717595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45974.670595717595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45974.670595717595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45974.670595717595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45974.670595717595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45974.670595717595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45974.670595717595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45974.670595717595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45974.670595717595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45974.670595717595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45974.670595717595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45974.670595717595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45974.670595717595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45974.670595717595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45974.670595717595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45974.670595717595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45974.670595717595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45974.670595717595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45974.670595717595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45974.670595717595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45974.670595717595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45974.670595717595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45974.670595717595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45974.670595717595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45974.670595717595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45974.670595717595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45974.670595717595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45974.670595717595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45974.670595717595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45974.670595717595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45974.670595717595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45974.670595717595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45974.670595717595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45974.670595717595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45974.670595717595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45974.670595717595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45974.670595717595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45974.670595717595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45974.670595717595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45974.670595717595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45974.670595717595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45974.670595717595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45974.670595717595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45974.670595717595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45974.670595717595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45974.670595717595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45974.670595717595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45974.670595717595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45974.670595717595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45974.670595717595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45974.670595717595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45974.670595717595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45974.670595717595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45974.670595717595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45974.670595717595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45974.670595717595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45974.670595717595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45974.670595717595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45974.670595717595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45974.670595717595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45974.670595717595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45974.670595717595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45974.670595717595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45974.670595717595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45974.670595717595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45974.670595717595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45974.670595717595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45974.670595717595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45974.670595717595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45974.670595717595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45974.670595717595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45974.670595717595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45974.670595717595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45974.670595717595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45974.670595717595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45974.670595717595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45974.670595717595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45974.670595717595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45974.670595717595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45974.670595717595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45974.670595717595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45974.670595717595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45974.670595717595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45974.670595717595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45974.670595717595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45974.670595717595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45974.670595717595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45974.670595717595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45974.670595717595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45974.670595717595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45974.670595717595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45974.670595717595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45974.670595717595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45974.670595717595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45974.670595717595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45974.670595717595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45974.670595717595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45974.670595717595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45974.670595717595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45974.670595717595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45974.670595717595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45974.670595717595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45974.670595717595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45974.670595717595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45974.670595717595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45974.670595717595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45974.670595717595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45974.670595717595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45974.670595717595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45974.670595717595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45974.670595717595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45974.670595717595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45974.670595717595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45974.670595717595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45974.670595717595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45974.670595717595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45974.670595717595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45974.670595717595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45974.670595717595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45974.670595717595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45974.670595717595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45974.670595717595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45974.670595717595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45974.670595717595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45974.670595717595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45974.670595717595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45974.670595717595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45974.670595717595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45974.670595717595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45974.670595717595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45974.670595717595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45974.670595717595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45974.670595717595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45974.670595717595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45974.670595717595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45974.670595717595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45974.670595717595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45974.670595717595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45974.670595717595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45974.670595717595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45974.670595717595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45974.670595717595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45974.670595717595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45974.670595717595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45974.670595717595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45974.670595717595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45974.670595717595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45974.670595717595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45974.670595717595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45974.670595717595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45974.670595717595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45974.670595717595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45974.670595717595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45974.670595717595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45974.670595717595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45974.670595717595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45974.670595717595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45974.670595717595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45974.670595717595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45974.670595717595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45974.670595717595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45974.670595717595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45974.670595717595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45974.670595717595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45974.670595717595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45974.670595717595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45974.670595717595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45974.670595717595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45974.670595717595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45974.670595717595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45974.670595717595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45974.670595717595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45974.670595717595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45974.670595717595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45974.670595717595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45974.670595717595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45974.670595717595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45974.670595717595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45974.670595717595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45974.670595717595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45974.670595717595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45974.670595717595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45974.670595717595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45974.670595717595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45974.670595717595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45974.670595717595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45974.670595717595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45974.670595717595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45974.670595717595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45974.670595717595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45974.670595717595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45974.670595717595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45974.670595717595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45974.670595717595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45974.670595717595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45974.670595717595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45974.670595717595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45974.670595717595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45974.670595717595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45974.670595717595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45974.670595717595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45974.670595717595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45974.670595717595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45974.670595717595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45974.670595717595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45974.670595717595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45974.670595717595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45974.670595717595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45974.670595717595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45974.670595717595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45974.670595717595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45974.670595717595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45974.670595717595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45974.670595717595</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271.18987812499836</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1</v>
      </c>
      <c r="D3" s="92" t="s">
        <v>32798</v>
      </c>
      <c r="E3" s="95" t="s">
        <v>39021</v>
      </c>
      <c r="F3" s="96">
        <v>45974.31527777778</v>
      </c>
      <c r="G3" s="97">
        <f ca="1">IFERROR(NOW()-F3,"")</f>
        <v>0.35531782406906132</v>
      </c>
      <c r="H3" s="96">
        <v>45974.309942129628</v>
      </c>
      <c r="I3" s="135" t="str">
        <f>IFERROR(VLOOKUP(D3,DB!A:F,6,0),"")</f>
        <v>SCECO</v>
      </c>
      <c r="J3" s="135" t="str">
        <f>IFERROR(VLOOKUP(D3,DB!A:G,7,0),"")</f>
        <v>Dead</v>
      </c>
      <c r="K3" s="98" t="s">
        <v>39118</v>
      </c>
      <c r="L3" s="92" t="str">
        <f>IFERROR(VLOOKUP(D3,DB!A:I,9,0),"")</f>
        <v>Latis</v>
      </c>
    </row>
    <row r="4" spans="1:16" ht="15" customHeight="1">
      <c r="A4" s="135"/>
      <c r="B4" s="135" t="str">
        <f>IFERROR(VLOOKUP(D4,DB!A:K,11,0),"")</f>
        <v/>
      </c>
      <c r="C4" s="94"/>
      <c r="D4" s="92"/>
      <c r="E4" s="95"/>
      <c r="F4" s="96"/>
      <c r="G4" s="97">
        <f ca="1">IFERROR(NOW()-F4,"")</f>
        <v>45974.670595601849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45974.670595601849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45974.670595601849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45974.670595601849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45974.670595601849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45974.670595601849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45974.670595601849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45974.670595601849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45974.670595601849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45974.670595601849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45974.670595601849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45974.670595601849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45974.670595601849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45974.670595601849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45974.670595601849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45974.670595601849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45974.670595601849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45974.670595601849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45974.670595601849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45974.670595601849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45974.670595601849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45974.670595601849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45974.670595601849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45974.670595601849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45974.670595601849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45974.670595601849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45974.670595601849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45974.670595601849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45974.670595601849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45974.670595601849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45974.670595601849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45974.670595601849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45974.670595601849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45974.670595601849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45974.670595601849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45974.670595601849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45974.670595601849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45974.670595601849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45974.670595601849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45974.670595601849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45974.670595601849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45974.670595601849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45974.670595601849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45974.670595601849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45974.670595601849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45974.670595601849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45974.670595601849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45974.670595601849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45974.670595601849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45974.670595601849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45974.670595601849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45974.670595601849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45974.670595601849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45974.670595601849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45974.670595601849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45974.670595601849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45974.670595601849</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1"/>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82.83853553240624</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48.481718402777915</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G10" ca="1" si="1">IFERROR(NOW()-F4,"")</f>
        <v>26.009484606482147</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4"/>
      <c r="G6" s="126">
        <f t="shared" ca="1" si="1"/>
        <v>45974.670595717595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45974.670595717595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45974.670595717595</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45974.670595717595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45974.670595717595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ref="G11:G74" ca="1" si="2">IFERROR(NOW()-F11,"")</f>
        <v>45974.670595717595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45974.670595717595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45974.670595717595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45974.670595717595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45974.670595717595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45974.670595717595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45974.670595717595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45974.670595717595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45974.670595717595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45974.670595717595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45974.670595717595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45974.670595717595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45974.670595717595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45974.670595717595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45974.670595717595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45974.670595717595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45974.670595717595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45974.670595717595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45974.670595717595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45974.670595717595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45974.670595717595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45974.670595717595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45974.670595717595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45974.670595717595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45974.670595717595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45974.670595717595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45974.670595717595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45974.670595717595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45974.670595717595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45974.670595717595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45974.670595717595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45974.670595717595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45974.670595717595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45974.670595717595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45974.670595717595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45974.670595717595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45974.670595717595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45974.670595717595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45974.670595717595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45974.670595717595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45974.670595717595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45974.670595717595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45974.670595717595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45974.670595717595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45974.670595717595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45974.670595717595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45974.670595717595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45974.670595717595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45974.670595717595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45974.670595717595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45974.670595717595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45974.670595717595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45974.670595717595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45974.670595717595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45974.670595717595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45974.670595717595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45974.670595717595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45974.670595717595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45974.670595717595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45974.670595717595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45974.670595717595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45974.670595717595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45974.670595717595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45974.670595717595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ref="G75:G138" ca="1" si="3">IFERROR(NOW()-F75,"")</f>
        <v>45974.670595717595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45974.670595717595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45974.670595717595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45974.670595717595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45974.670595717595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45974.670595717595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45974.670595717595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45974.670595717595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45974.670595717595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45974.670595717595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45974.670595717595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45974.670595717595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45974.670595717595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45974.670595717595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45974.670595717595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45974.670595717595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45974.670595717595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45974.670595717595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45974.670595717595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45974.670595717595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45974.670595717595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45974.670595717595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45974.670595717595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45974.670595717595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45974.670595717595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45974.670595717595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45974.670595717595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45974.670595717595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45974.670595717595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45974.670595717595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45974.670595717595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45974.670595717595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45974.670595717595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45974.670595717595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45974.670595717595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45974.670595717595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45974.670595717595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45974.670595717595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45974.670595717595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45974.670595717595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45974.670595717595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45974.670595717595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45974.670595717595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45974.670595717595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45974.670595717595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45974.670595717595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45974.670595717595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45974.670595717595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45974.670595717595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45974.670595717595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45974.670595717595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45974.670595717595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45974.670595717595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45974.670595717595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45974.670595717595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45974.670595717595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45974.670595717595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45974.670595717595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45974.670595717595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45974.670595717595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45974.670595717595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45974.670595717595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45974.670595717595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45974.670595717595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ref="G139:G202" ca="1" si="4">IFERROR(NOW()-F139,"")</f>
        <v>45974.670595717595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45974.670595717595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45974.670595717595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45974.670595717595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45974.670595717595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45974.670595717595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45974.670595717595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45974.670595717595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45974.670595717595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45974.670595717595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45974.670595717595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45974.670595717595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45974.670595717595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45974.670595717595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45974.670595717595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45974.670595717595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45974.670595717595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45974.670595717595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45974.670595717595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45974.670595717595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45974.670595717595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45974.670595717595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45974.670595717595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45974.670595717595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45974.670595717595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45974.670595717595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45974.670595717595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45974.670595717595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45974.670595717595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45974.670595717595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45974.670595717595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45974.670595717595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45974.670595717595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45974.670595717595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45974.670595717595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45974.670595717595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45974.670595717595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45974.670595717595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45974.670595717595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45974.670595717595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45974.670595717595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45974.670595717595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45974.670595717595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45974.670595717595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45974.670595717595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45974.670595717595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45974.670595717595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45974.670595717595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45974.670595717595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45974.670595717595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45974.670595717595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45974.670595717595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45974.670595717595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45974.670595717595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45974.670595717595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45974.670595717595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45974.670595717595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45974.670595717595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45974.670595717595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45974.670595717595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45974.670595717595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45974.670595717595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45974.670595717595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45974.670595717595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ref="G203:G266" ca="1" si="5">IFERROR(NOW()-F203,"")</f>
        <v>45974.670595717595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45974.670595717595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45974.670595717595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45974.670595717595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45974.670595717595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45974.670595717595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45974.670595717595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45974.670595717595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45974.670595717595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45974.670595717595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45974.670595717595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45974.670595717595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45974.670595717595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45974.670595717595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45974.670595717595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45974.670595717595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45974.670595717595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45974.670595717595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45974.670595717595</v>
      </c>
      <c r="H221" s="124"/>
      <c r="I221" s="124" t="str">
        <f>IFERROR(VLOOKUP(D221,DB!A:F,6,0),"")</f>
        <v/>
      </c>
      <c r="J221" s="124" t="str">
        <f>IFERROR(VLOOKUP(D221,DB!A:G,7,0),"")</f>
        <v/>
      </c>
      <c r="K221" s="124"/>
      <c r="L221" s="124" t="str">
        <f>IFERROR(VLOOKUP(D221,DB!A:I,9,0),"")</f>
        <v/>
      </c>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9" ca="1" si="0">IFERROR(NOW()-F2,"-")</f>
        <v>45974.670595717595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45974.670595717595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45974.670595717595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45974.670595717595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45974.670595717595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45974.670595717595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45974.670595717595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45974.670595717595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45974.670595717595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45974.670595717595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45974.670595717595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45974.670595717595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45974.670595717595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45974.670595717595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45974.670595717595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45974.670595717595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45974.670595717595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45974.670595717595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45974.670595717595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45974.670595717595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45974.670595717595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45974.670595717595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45974.670595717595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45974.670595717595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45974.670595717595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45974.670595717595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45974.670595717595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45974.670595717595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45974.670595717595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45974.670595717595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45974.670595717595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45974.670595717595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45974.670595717595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45974.670595717595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45974.670595717595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45974.670595717595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45974.670595717595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45974.670595717595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45974.670595717595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45974.670595717595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45974.670595717595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45974.670595717595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45974.670595717595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45974.670595717595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45974.670595717595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45974.670595717595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45974.670595717595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45974.670595717595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45974.670595717595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45974.670595717595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45974.670595717595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45974.670595717595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45974.670595717595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45974.670595717595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45974.670595717595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45974.670595717595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45974.670595717595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45974.670595717595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45974.670595717595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45974.670595717595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45974.670595717595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45974.670595717595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45974.670595717595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45974.670595717595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45974.670595717595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45974.670595717595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45974.670595717595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45974.670595717595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45974.670595717595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45974.670595717595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45974.670595717595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45974.670595717595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45974.670595717595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45974.670595717595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45974.670595717595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45974.670595717595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45974.670595717595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45974.670595717595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45974.670595717595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45974.670595717595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45974.670595717595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45974.670595717595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45974.670595717595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45974.670595717595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45974.670595717595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45974.670595717595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45974.670595717595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45974.670595717595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45974.670595717595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45974.670595717595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45974.670595717595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45974.670595717595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45974.670595717595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45974.670595717595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45974.670595717595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45974.670595717595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45974.670595717595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45974.670595717595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45974.670595717595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45974.670595717595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45974.670595717595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45974.670595717595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45974.670595717595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45974.670595717595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45974.670595717595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45974.670595717595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45974.670595717595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45974.670595717595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45974.670595717595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45974.670595717595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45974.670595717595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45974.670595717595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45974.670595717595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45974.670595717595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45974.670595717595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45974.670595717595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45974.670595717595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45974.670595717595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45974.670595717595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45974.670595717595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45974.670595717595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45974.670595717595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45974.670595717595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45974.670595717595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45974.670595717595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45974.670595717595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45974.670595717595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45974.670595717595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45974.670595717595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45974.670595717595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45974.670595717595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45974.670595717595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45974.670595717595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45974.670595717595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45974.670595717595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45974.670595717595</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2025-11-13T13:07:39Z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